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70" windowWidth="19860" windowHeight="11745" activeTab="0"/>
  </bookViews>
  <sheets>
    <sheet name="第2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<sst xmlns="http://schemas.openxmlformats.org/spreadsheetml/2006/main" count="91" uniqueCount="38">
  <si>
    <t>第２表　産業中分類別事業所数、従業者数、年間商品販売額、売場面積</t>
  </si>
  <si>
    <t xml:space="preserve">  区　  分</t>
  </si>
  <si>
    <t>事　業　所　数</t>
  </si>
  <si>
    <t>従　業　者　数</t>
  </si>
  <si>
    <t>年間商品販売額</t>
  </si>
  <si>
    <t>売　場　面　積</t>
  </si>
  <si>
    <t>平成14年</t>
  </si>
  <si>
    <t>平成16年</t>
  </si>
  <si>
    <t>増加率</t>
  </si>
  <si>
    <t>構成比</t>
  </si>
  <si>
    <t>（人）</t>
  </si>
  <si>
    <t>（万円）</t>
  </si>
  <si>
    <t>（万円）</t>
  </si>
  <si>
    <t>（㎡）</t>
  </si>
  <si>
    <t>合　　計</t>
  </si>
  <si>
    <t>-</t>
  </si>
  <si>
    <t>卸売業計</t>
  </si>
  <si>
    <t>各種商品</t>
  </si>
  <si>
    <t>繊維･衣服等</t>
  </si>
  <si>
    <t>飲食料品</t>
  </si>
  <si>
    <t>建築材料､鉱物･金属材料等</t>
  </si>
  <si>
    <t>機械器具</t>
  </si>
  <si>
    <t>その他</t>
  </si>
  <si>
    <t>小売業計</t>
  </si>
  <si>
    <t>織物・衣服・身の回り品</t>
  </si>
  <si>
    <t>自動車・自転車</t>
  </si>
  <si>
    <t>家具・じゅう器・機械器具</t>
  </si>
  <si>
    <t>（％）</t>
  </si>
  <si>
    <t>（％）</t>
  </si>
  <si>
    <t>（％）</t>
  </si>
  <si>
    <t>-</t>
  </si>
  <si>
    <t>-</t>
  </si>
  <si>
    <t>Ｘ</t>
  </si>
  <si>
    <t>-</t>
  </si>
  <si>
    <t>Ｘ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</si>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</sst>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  <numFmt numFmtId="185" formatCode="0.0_);[Red]\(0.0\)"/>
    <numFmt numFmtId="186" formatCode="#,##0_ ;[Red]\-#,##0\ "/>
    <numFmt numFmtId="187" formatCode="0_);[Red]\(0\)"/>
    <numFmt numFmtId="188" formatCode="#,##0_ "/>
    <numFmt numFmtId="189" formatCode="&quot;\&quot;#,##0.0;&quot;\&quot;\-#,##0.0"/>
    <numFmt numFmtId="190" formatCode="#,##0.0"/>
    <numFmt numFmtId="191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3" fontId="0" fillId="0" borderId="2" xfId="16" applyNumberFormat="1" applyBorder="1" applyAlignment="1">
      <alignment vertical="center"/>
    </xf>
    <xf numFmtId="190" fontId="0" fillId="0" borderId="2" xfId="0" applyNumberFormat="1" applyBorder="1" applyAlignment="1">
      <alignment vertical="center"/>
    </xf>
    <xf numFmtId="190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3" fontId="0" fillId="0" borderId="2" xfId="16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30"/>
  <sheetViews>
    <sheetView tabSelected="1" workbookViewId="0" topLeftCell="A1">
      <selection activeCell="Q1" sqref="Q1"/>
    </sheetView>
  </sheetViews>
  <sheetFormatPr defaultColWidth="9.00390625" defaultRowHeight="13.5"/>
  <cols>
    <col min="1" max="1" width="16.625" style="0" customWidth="1"/>
    <col min="2" max="3" width="8.125" style="0" customWidth="1"/>
    <col min="4" max="5" width="7.625" style="0" customWidth="1"/>
    <col min="6" max="7" width="8.125" style="0" customWidth="1"/>
    <col min="8" max="9" width="7.625" style="0" customWidth="1"/>
    <col min="10" max="11" width="11.625" style="0" bestFit="1" customWidth="1"/>
    <col min="12" max="13" width="7.625" style="0" customWidth="1"/>
    <col min="16" max="17" width="7.625" style="0" customWidth="1"/>
  </cols>
  <sheetData>
    <row r="1" ht="16.5" customHeight="1">
      <c r="A1" t="s">
        <v>0</v>
      </c>
    </row>
    <row r="2" spans="1:17" ht="16.5" customHeight="1">
      <c r="A2" s="23" t="s">
        <v>1</v>
      </c>
      <c r="B2" s="26" t="s">
        <v>2</v>
      </c>
      <c r="C2" s="26"/>
      <c r="D2" s="26"/>
      <c r="E2" s="26"/>
      <c r="F2" s="26" t="s">
        <v>3</v>
      </c>
      <c r="G2" s="26"/>
      <c r="H2" s="26"/>
      <c r="I2" s="26"/>
      <c r="J2" s="26" t="s">
        <v>4</v>
      </c>
      <c r="K2" s="26"/>
      <c r="L2" s="26"/>
      <c r="M2" s="26"/>
      <c r="N2" s="26" t="s">
        <v>5</v>
      </c>
      <c r="O2" s="26"/>
      <c r="P2" s="26"/>
      <c r="Q2" s="26"/>
    </row>
    <row r="3" spans="1:17" ht="16.5" customHeight="1">
      <c r="A3" s="24"/>
      <c r="B3" s="1" t="s">
        <v>6</v>
      </c>
      <c r="C3" s="3" t="s">
        <v>7</v>
      </c>
      <c r="D3" s="4"/>
      <c r="E3" s="5"/>
      <c r="F3" s="1" t="s">
        <v>6</v>
      </c>
      <c r="G3" s="3" t="s">
        <v>7</v>
      </c>
      <c r="H3" s="4"/>
      <c r="I3" s="5"/>
      <c r="J3" s="1" t="s">
        <v>6</v>
      </c>
      <c r="K3" s="3" t="s">
        <v>7</v>
      </c>
      <c r="L3" s="4"/>
      <c r="M3" s="5"/>
      <c r="N3" s="1" t="s">
        <v>6</v>
      </c>
      <c r="O3" s="3" t="s">
        <v>7</v>
      </c>
      <c r="P3" s="4"/>
      <c r="Q3" s="5"/>
    </row>
    <row r="4" spans="1:17" ht="16.5" customHeight="1">
      <c r="A4" s="24"/>
      <c r="B4" s="6"/>
      <c r="C4" s="6"/>
      <c r="D4" s="1" t="s">
        <v>8</v>
      </c>
      <c r="E4" s="1" t="s">
        <v>9</v>
      </c>
      <c r="F4" s="7"/>
      <c r="G4" s="6"/>
      <c r="H4" s="8" t="s">
        <v>8</v>
      </c>
      <c r="I4" s="9" t="s">
        <v>9</v>
      </c>
      <c r="J4" s="7"/>
      <c r="K4" s="6"/>
      <c r="L4" s="8" t="s">
        <v>8</v>
      </c>
      <c r="M4" s="9" t="s">
        <v>9</v>
      </c>
      <c r="N4" s="7"/>
      <c r="O4" s="6"/>
      <c r="P4" s="8" t="s">
        <v>8</v>
      </c>
      <c r="Q4" s="1" t="s">
        <v>9</v>
      </c>
    </row>
    <row r="5" spans="1:17" ht="16.5" customHeight="1">
      <c r="A5" s="25"/>
      <c r="B5" s="10"/>
      <c r="C5" s="11"/>
      <c r="D5" s="11" t="s">
        <v>27</v>
      </c>
      <c r="E5" s="11" t="s">
        <v>27</v>
      </c>
      <c r="F5" s="12" t="s">
        <v>10</v>
      </c>
      <c r="G5" s="10" t="s">
        <v>10</v>
      </c>
      <c r="H5" s="11" t="s">
        <v>28</v>
      </c>
      <c r="I5" s="11" t="s">
        <v>28</v>
      </c>
      <c r="J5" s="12" t="s">
        <v>11</v>
      </c>
      <c r="K5" s="10" t="s">
        <v>12</v>
      </c>
      <c r="L5" s="11" t="s">
        <v>29</v>
      </c>
      <c r="M5" s="11" t="s">
        <v>29</v>
      </c>
      <c r="N5" s="12" t="s">
        <v>13</v>
      </c>
      <c r="O5" s="10" t="s">
        <v>13</v>
      </c>
      <c r="P5" s="11" t="s">
        <v>29</v>
      </c>
      <c r="Q5" s="11" t="s">
        <v>29</v>
      </c>
    </row>
    <row r="6" spans="1:17" ht="19.5" customHeight="1">
      <c r="A6" s="2" t="s">
        <v>14</v>
      </c>
      <c r="B6" s="13">
        <f>B7+B15</f>
        <v>1102</v>
      </c>
      <c r="C6" s="13">
        <f>C7+C15</f>
        <v>1084</v>
      </c>
      <c r="D6" s="14">
        <f aca="true" t="shared" si="0" ref="D6:D13">C6/B6*100-100</f>
        <v>-1.6333938294010864</v>
      </c>
      <c r="E6" s="15" t="s">
        <v>30</v>
      </c>
      <c r="F6" s="13">
        <f>F7+F15</f>
        <v>6689</v>
      </c>
      <c r="G6" s="13">
        <f>G7+G15</f>
        <v>6856</v>
      </c>
      <c r="H6" s="14">
        <f aca="true" t="shared" si="1" ref="H6:H13">G6/F6*100-100</f>
        <v>2.4966362685005237</v>
      </c>
      <c r="I6" s="15" t="s">
        <v>30</v>
      </c>
      <c r="J6" s="13">
        <f>J7+J15</f>
        <v>14013104</v>
      </c>
      <c r="K6" s="13">
        <f>K7+K15</f>
        <v>14274471</v>
      </c>
      <c r="L6" s="14">
        <f>K6/J6*100-100</f>
        <v>1.86516135183183</v>
      </c>
      <c r="M6" s="15" t="s">
        <v>30</v>
      </c>
      <c r="N6" s="16">
        <f>N15</f>
        <v>99362</v>
      </c>
      <c r="O6" s="16">
        <f>O15</f>
        <v>99017</v>
      </c>
      <c r="P6" s="14">
        <f>(O6/N6*100)-100</f>
        <v>-0.3472152331877396</v>
      </c>
      <c r="Q6" s="15" t="s">
        <v>30</v>
      </c>
    </row>
    <row r="7" spans="1:17" ht="19.5" customHeight="1">
      <c r="A7" s="17" t="s">
        <v>16</v>
      </c>
      <c r="B7" s="16">
        <f>SUM(B8:B13)</f>
        <v>235</v>
      </c>
      <c r="C7" s="16">
        <f>SUM(C8:C13)</f>
        <v>246</v>
      </c>
      <c r="D7" s="14">
        <f t="shared" si="0"/>
        <v>4.680851063829778</v>
      </c>
      <c r="E7" s="14">
        <f>SUM(E8:E13)</f>
        <v>100</v>
      </c>
      <c r="F7" s="13">
        <f>SUM(F8:F13)</f>
        <v>1371</v>
      </c>
      <c r="G7" s="13">
        <f>SUM(G8:G13)</f>
        <v>1454</v>
      </c>
      <c r="H7" s="14">
        <f t="shared" si="1"/>
        <v>6.053975200583508</v>
      </c>
      <c r="I7" s="14">
        <f>SUM(I8:I13)</f>
        <v>100</v>
      </c>
      <c r="J7" s="13">
        <v>5617194</v>
      </c>
      <c r="K7" s="13">
        <v>5809940</v>
      </c>
      <c r="L7" s="14">
        <f>K7/J7*100-100</f>
        <v>3.4313573645489157</v>
      </c>
      <c r="M7" s="14">
        <v>100</v>
      </c>
      <c r="N7" s="18" t="s">
        <v>31</v>
      </c>
      <c r="O7" s="18" t="s">
        <v>31</v>
      </c>
      <c r="P7" s="15" t="s">
        <v>31</v>
      </c>
      <c r="Q7" s="15" t="s">
        <v>31</v>
      </c>
    </row>
    <row r="8" spans="1:17" ht="18" customHeight="1">
      <c r="A8" s="19" t="s">
        <v>17</v>
      </c>
      <c r="B8" s="16">
        <v>1</v>
      </c>
      <c r="C8" s="16">
        <v>1</v>
      </c>
      <c r="D8" s="14">
        <f t="shared" si="0"/>
        <v>0</v>
      </c>
      <c r="E8" s="14">
        <f aca="true" t="shared" si="2" ref="E8:E13">C8/C$7*100</f>
        <v>0.40650406504065045</v>
      </c>
      <c r="F8" s="13">
        <v>10</v>
      </c>
      <c r="G8" s="13">
        <v>10</v>
      </c>
      <c r="H8" s="14">
        <f t="shared" si="1"/>
        <v>0</v>
      </c>
      <c r="I8" s="14">
        <f>G8/G7*100</f>
        <v>0.6877579092159559</v>
      </c>
      <c r="J8" s="20" t="s">
        <v>32</v>
      </c>
      <c r="K8" s="20" t="s">
        <v>32</v>
      </c>
      <c r="L8" s="20" t="s">
        <v>32</v>
      </c>
      <c r="M8" s="20" t="s">
        <v>32</v>
      </c>
      <c r="N8" s="18" t="s">
        <v>33</v>
      </c>
      <c r="O8" s="18" t="s">
        <v>33</v>
      </c>
      <c r="P8" s="15" t="s">
        <v>33</v>
      </c>
      <c r="Q8" s="15" t="s">
        <v>33</v>
      </c>
    </row>
    <row r="9" spans="1:17" ht="18" customHeight="1">
      <c r="A9" s="19" t="s">
        <v>18</v>
      </c>
      <c r="B9" s="16">
        <v>14</v>
      </c>
      <c r="C9" s="16">
        <v>13</v>
      </c>
      <c r="D9" s="14">
        <f t="shared" si="0"/>
        <v>-7.142857142857139</v>
      </c>
      <c r="E9" s="14">
        <f t="shared" si="2"/>
        <v>5.284552845528456</v>
      </c>
      <c r="F9" s="13">
        <v>123</v>
      </c>
      <c r="G9" s="13">
        <v>126</v>
      </c>
      <c r="H9" s="14">
        <f t="shared" si="1"/>
        <v>2.439024390243901</v>
      </c>
      <c r="I9" s="14">
        <f>G9/G7*100</f>
        <v>8.665749656121045</v>
      </c>
      <c r="J9" s="20" t="s">
        <v>34</v>
      </c>
      <c r="K9" s="20" t="s">
        <v>34</v>
      </c>
      <c r="L9" s="20" t="s">
        <v>34</v>
      </c>
      <c r="M9" s="20" t="s">
        <v>34</v>
      </c>
      <c r="N9" s="18" t="s">
        <v>35</v>
      </c>
      <c r="O9" s="18" t="s">
        <v>35</v>
      </c>
      <c r="P9" s="15" t="s">
        <v>35</v>
      </c>
      <c r="Q9" s="15" t="s">
        <v>35</v>
      </c>
    </row>
    <row r="10" spans="1:17" ht="18" customHeight="1">
      <c r="A10" s="19" t="s">
        <v>19</v>
      </c>
      <c r="B10" s="16">
        <v>47</v>
      </c>
      <c r="C10" s="16">
        <v>49</v>
      </c>
      <c r="D10" s="14">
        <f t="shared" si="0"/>
        <v>4.255319148936181</v>
      </c>
      <c r="E10" s="14">
        <f t="shared" si="2"/>
        <v>19.91869918699187</v>
      </c>
      <c r="F10" s="13">
        <v>287</v>
      </c>
      <c r="G10" s="13">
        <v>307</v>
      </c>
      <c r="H10" s="14">
        <f t="shared" si="1"/>
        <v>6.968641114982589</v>
      </c>
      <c r="I10" s="14">
        <f>G10/G$7*100</f>
        <v>21.11416781292985</v>
      </c>
      <c r="J10" s="13">
        <v>1248642</v>
      </c>
      <c r="K10" s="13">
        <v>1091179</v>
      </c>
      <c r="L10" s="14">
        <f>K10/J10*100-100</f>
        <v>-12.610740308270906</v>
      </c>
      <c r="M10" s="14">
        <f>K10/K7*100</f>
        <v>18.781243868267143</v>
      </c>
      <c r="N10" s="18" t="s">
        <v>31</v>
      </c>
      <c r="O10" s="18" t="s">
        <v>31</v>
      </c>
      <c r="P10" s="15" t="s">
        <v>31</v>
      </c>
      <c r="Q10" s="15" t="s">
        <v>31</v>
      </c>
    </row>
    <row r="11" spans="1:17" ht="18" customHeight="1">
      <c r="A11" s="21" t="s">
        <v>20</v>
      </c>
      <c r="B11" s="16">
        <v>43</v>
      </c>
      <c r="C11" s="16">
        <v>53</v>
      </c>
      <c r="D11" s="14">
        <f t="shared" si="0"/>
        <v>23.25581395348837</v>
      </c>
      <c r="E11" s="14">
        <f t="shared" si="2"/>
        <v>21.544715447154474</v>
      </c>
      <c r="F11" s="13">
        <v>194</v>
      </c>
      <c r="G11" s="13">
        <v>262</v>
      </c>
      <c r="H11" s="14">
        <f t="shared" si="1"/>
        <v>35.051546391752595</v>
      </c>
      <c r="I11" s="14">
        <f>G11/G7*100</f>
        <v>18.019257221458044</v>
      </c>
      <c r="J11" s="13">
        <v>774031</v>
      </c>
      <c r="K11" s="13">
        <v>886848</v>
      </c>
      <c r="L11" s="14">
        <f>K11/J11*100-100</f>
        <v>14.57525602979726</v>
      </c>
      <c r="M11" s="14">
        <f>K11/K7*100</f>
        <v>15.264322867361797</v>
      </c>
      <c r="N11" s="18" t="s">
        <v>36</v>
      </c>
      <c r="O11" s="18" t="s">
        <v>36</v>
      </c>
      <c r="P11" s="15" t="s">
        <v>36</v>
      </c>
      <c r="Q11" s="15" t="s">
        <v>36</v>
      </c>
    </row>
    <row r="12" spans="1:17" ht="18" customHeight="1">
      <c r="A12" s="19" t="s">
        <v>21</v>
      </c>
      <c r="B12" s="16">
        <v>33</v>
      </c>
      <c r="C12" s="16">
        <v>33</v>
      </c>
      <c r="D12" s="14">
        <f t="shared" si="0"/>
        <v>0</v>
      </c>
      <c r="E12" s="14">
        <f t="shared" si="2"/>
        <v>13.414634146341465</v>
      </c>
      <c r="F12" s="13">
        <v>255</v>
      </c>
      <c r="G12" s="13">
        <v>274</v>
      </c>
      <c r="H12" s="14">
        <f t="shared" si="1"/>
        <v>7.450980392156865</v>
      </c>
      <c r="I12" s="14">
        <f>G12/G7*100</f>
        <v>18.844566712517192</v>
      </c>
      <c r="J12" s="13">
        <v>974756</v>
      </c>
      <c r="K12" s="13">
        <v>919965</v>
      </c>
      <c r="L12" s="14">
        <f>K12/J12*100-100</f>
        <v>-5.620996433979371</v>
      </c>
      <c r="M12" s="14">
        <f>K12/K7*100</f>
        <v>15.834328753825341</v>
      </c>
      <c r="N12" s="18" t="s">
        <v>15</v>
      </c>
      <c r="O12" s="18" t="s">
        <v>15</v>
      </c>
      <c r="P12" s="15" t="s">
        <v>15</v>
      </c>
      <c r="Q12" s="15" t="s">
        <v>15</v>
      </c>
    </row>
    <row r="13" spans="1:17" ht="18" customHeight="1">
      <c r="A13" s="19" t="s">
        <v>22</v>
      </c>
      <c r="B13" s="16">
        <v>97</v>
      </c>
      <c r="C13" s="16">
        <v>97</v>
      </c>
      <c r="D13" s="14">
        <f t="shared" si="0"/>
        <v>0</v>
      </c>
      <c r="E13" s="14">
        <f t="shared" si="2"/>
        <v>39.43089430894309</v>
      </c>
      <c r="F13" s="13">
        <v>502</v>
      </c>
      <c r="G13" s="13">
        <v>475</v>
      </c>
      <c r="H13" s="14">
        <f t="shared" si="1"/>
        <v>-5.378486055776889</v>
      </c>
      <c r="I13" s="14">
        <f>G13/G7*100</f>
        <v>32.668500687757906</v>
      </c>
      <c r="J13" s="13">
        <v>1644008</v>
      </c>
      <c r="K13" s="13">
        <v>1701529</v>
      </c>
      <c r="L13" s="14">
        <f>K13/J13*100-100</f>
        <v>3.498827256315053</v>
      </c>
      <c r="M13" s="14">
        <f>K13/K7*100</f>
        <v>29.286515867633746</v>
      </c>
      <c r="N13" s="18" t="s">
        <v>37</v>
      </c>
      <c r="O13" s="18" t="s">
        <v>37</v>
      </c>
      <c r="P13" s="15" t="s">
        <v>37</v>
      </c>
      <c r="Q13" s="15" t="s">
        <v>37</v>
      </c>
    </row>
    <row r="14" spans="1:17" ht="16.5" customHeight="1">
      <c r="A14" s="19"/>
      <c r="B14" s="16"/>
      <c r="C14" s="16"/>
      <c r="D14" s="14"/>
      <c r="E14" s="14"/>
      <c r="F14" s="13"/>
      <c r="G14" s="13"/>
      <c r="H14" s="14"/>
      <c r="I14" s="14"/>
      <c r="J14" s="13"/>
      <c r="K14" s="13"/>
      <c r="L14" s="14"/>
      <c r="M14" s="14"/>
      <c r="N14" s="16"/>
      <c r="O14" s="16"/>
      <c r="P14" s="14"/>
      <c r="Q14" s="14"/>
    </row>
    <row r="15" spans="1:17" ht="19.5" customHeight="1">
      <c r="A15" s="17" t="s">
        <v>23</v>
      </c>
      <c r="B15" s="16">
        <f>SUM(B16:B21)</f>
        <v>867</v>
      </c>
      <c r="C15" s="16">
        <f>SUM(C16:C21)</f>
        <v>838</v>
      </c>
      <c r="D15" s="14">
        <f aca="true" t="shared" si="3" ref="D15:D21">C15/B15*100-100</f>
        <v>-3.3448673587081856</v>
      </c>
      <c r="E15" s="14">
        <f>SUM(E16:E21)</f>
        <v>100</v>
      </c>
      <c r="F15" s="13">
        <f>SUM(F16:F21)</f>
        <v>5318</v>
      </c>
      <c r="G15" s="13">
        <f>SUM(G16:G21)</f>
        <v>5402</v>
      </c>
      <c r="H15" s="14">
        <f aca="true" t="shared" si="4" ref="H15:H21">G15/F15*100-100</f>
        <v>1.5795411808950774</v>
      </c>
      <c r="I15" s="14">
        <f>SUM(I16:I21)</f>
        <v>100</v>
      </c>
      <c r="J15" s="13">
        <f>SUM(J16:J21)</f>
        <v>8395910</v>
      </c>
      <c r="K15" s="13">
        <f>SUM(K16:K21)</f>
        <v>8464531</v>
      </c>
      <c r="L15" s="14">
        <f aca="true" t="shared" si="5" ref="L15:L21">K15/J15*100-100</f>
        <v>0.8173146210476432</v>
      </c>
      <c r="M15" s="14">
        <f>SUM(M16:M21)</f>
        <v>100</v>
      </c>
      <c r="N15" s="13">
        <f>SUM(N16:N21)</f>
        <v>99362</v>
      </c>
      <c r="O15" s="13">
        <f>SUM(O16:O21)</f>
        <v>99017</v>
      </c>
      <c r="P15" s="14">
        <f aca="true" t="shared" si="6" ref="P15:P21">O15/N15*100-100</f>
        <v>-0.3472152331877396</v>
      </c>
      <c r="Q15" s="14">
        <f>SUM(Q16:Q21)</f>
        <v>100</v>
      </c>
    </row>
    <row r="16" spans="1:17" ht="18" customHeight="1">
      <c r="A16" s="19" t="s">
        <v>17</v>
      </c>
      <c r="B16" s="16">
        <v>5</v>
      </c>
      <c r="C16" s="16">
        <v>8</v>
      </c>
      <c r="D16" s="14">
        <f t="shared" si="3"/>
        <v>60</v>
      </c>
      <c r="E16" s="14">
        <f aca="true" t="shared" si="7" ref="E16:E21">C16/C$15*100</f>
        <v>0.9546539379474941</v>
      </c>
      <c r="F16" s="13">
        <v>473</v>
      </c>
      <c r="G16" s="13">
        <v>492</v>
      </c>
      <c r="H16" s="14">
        <f t="shared" si="4"/>
        <v>4.0169133192388955</v>
      </c>
      <c r="I16" s="14">
        <f>G16/G15*100</f>
        <v>9.107737874861163</v>
      </c>
      <c r="J16" s="13">
        <v>858909</v>
      </c>
      <c r="K16" s="13">
        <v>865136</v>
      </c>
      <c r="L16" s="14">
        <f t="shared" si="5"/>
        <v>0.7249894924840703</v>
      </c>
      <c r="M16" s="14">
        <f>K16/K15*100</f>
        <v>10.220719848506668</v>
      </c>
      <c r="N16" s="13">
        <v>18880</v>
      </c>
      <c r="O16" s="13">
        <v>19811</v>
      </c>
      <c r="P16" s="14">
        <f t="shared" si="6"/>
        <v>4.931144067796595</v>
      </c>
      <c r="Q16" s="14">
        <f>O16/O15*100</f>
        <v>20.00767544967026</v>
      </c>
    </row>
    <row r="17" spans="1:17" ht="18" customHeight="1">
      <c r="A17" s="19" t="s">
        <v>24</v>
      </c>
      <c r="B17" s="16">
        <v>126</v>
      </c>
      <c r="C17" s="16">
        <v>127</v>
      </c>
      <c r="D17" s="14">
        <f t="shared" si="3"/>
        <v>0.7936507936507837</v>
      </c>
      <c r="E17" s="14">
        <f t="shared" si="7"/>
        <v>15.155131264916468</v>
      </c>
      <c r="F17" s="13">
        <v>461</v>
      </c>
      <c r="G17" s="13">
        <v>476</v>
      </c>
      <c r="H17" s="14">
        <f t="shared" si="4"/>
        <v>3.2537960954446987</v>
      </c>
      <c r="I17" s="14">
        <f>G17/G15*100</f>
        <v>8.811551277304702</v>
      </c>
      <c r="J17" s="13">
        <v>622763</v>
      </c>
      <c r="K17" s="13">
        <v>653603</v>
      </c>
      <c r="L17" s="14">
        <f t="shared" si="5"/>
        <v>4.9521246445277</v>
      </c>
      <c r="M17" s="14">
        <f>K17/K15*100</f>
        <v>7.7216682176484435</v>
      </c>
      <c r="N17" s="13">
        <v>15116</v>
      </c>
      <c r="O17" s="13">
        <v>15114</v>
      </c>
      <c r="P17" s="14">
        <f t="shared" si="6"/>
        <v>-0.013231013495627053</v>
      </c>
      <c r="Q17" s="14">
        <f>O17/O15*100</f>
        <v>15.26404556793278</v>
      </c>
    </row>
    <row r="18" spans="1:17" ht="18" customHeight="1">
      <c r="A18" s="19" t="s">
        <v>19</v>
      </c>
      <c r="B18" s="16">
        <v>244</v>
      </c>
      <c r="C18" s="16">
        <v>238</v>
      </c>
      <c r="D18" s="14">
        <f t="shared" si="3"/>
        <v>-2.4590163934426243</v>
      </c>
      <c r="E18" s="14">
        <f t="shared" si="7"/>
        <v>28.400954653937948</v>
      </c>
      <c r="F18" s="13">
        <v>1785</v>
      </c>
      <c r="G18" s="13">
        <v>1912</v>
      </c>
      <c r="H18" s="14">
        <f t="shared" si="4"/>
        <v>7.114845938375353</v>
      </c>
      <c r="I18" s="14">
        <f>G18/G15*100</f>
        <v>35.39429840799704</v>
      </c>
      <c r="J18" s="13">
        <v>2388713</v>
      </c>
      <c r="K18" s="13">
        <v>2537120</v>
      </c>
      <c r="L18" s="14">
        <f t="shared" si="5"/>
        <v>6.212843485173806</v>
      </c>
      <c r="M18" s="14">
        <f>K18/K15*100</f>
        <v>29.973544901660826</v>
      </c>
      <c r="N18" s="13">
        <v>21675</v>
      </c>
      <c r="O18" s="13">
        <v>22105</v>
      </c>
      <c r="P18" s="14">
        <f t="shared" si="6"/>
        <v>1.9838523644751973</v>
      </c>
      <c r="Q18" s="14">
        <f>O18/O15*100</f>
        <v>22.32444933698254</v>
      </c>
    </row>
    <row r="19" spans="1:17" ht="18" customHeight="1">
      <c r="A19" s="19" t="s">
        <v>25</v>
      </c>
      <c r="B19" s="16">
        <v>100</v>
      </c>
      <c r="C19" s="16">
        <v>96</v>
      </c>
      <c r="D19" s="14">
        <f t="shared" si="3"/>
        <v>-4</v>
      </c>
      <c r="E19" s="14">
        <f t="shared" si="7"/>
        <v>11.455847255369928</v>
      </c>
      <c r="F19" s="13">
        <v>511</v>
      </c>
      <c r="G19" s="13">
        <v>514</v>
      </c>
      <c r="H19" s="14">
        <f t="shared" si="4"/>
        <v>0.5870841487279961</v>
      </c>
      <c r="I19" s="14">
        <f>G19/G15*100</f>
        <v>9.514994446501296</v>
      </c>
      <c r="J19" s="13">
        <v>1448829</v>
      </c>
      <c r="K19" s="13">
        <v>1381659</v>
      </c>
      <c r="L19" s="14">
        <f t="shared" si="5"/>
        <v>-4.6361578902686205</v>
      </c>
      <c r="M19" s="14">
        <f>K19/K15*100</f>
        <v>16.322924447910935</v>
      </c>
      <c r="N19" s="13">
        <v>2689</v>
      </c>
      <c r="O19" s="13">
        <v>2636</v>
      </c>
      <c r="P19" s="14">
        <f t="shared" si="6"/>
        <v>-1.9709929341762802</v>
      </c>
      <c r="Q19" s="14">
        <f>O19/O15*100</f>
        <v>2.6621691224739186</v>
      </c>
    </row>
    <row r="20" spans="1:17" ht="18" customHeight="1">
      <c r="A20" s="19" t="s">
        <v>26</v>
      </c>
      <c r="B20" s="16">
        <v>91</v>
      </c>
      <c r="C20" s="16">
        <v>91</v>
      </c>
      <c r="D20" s="14">
        <f t="shared" si="3"/>
        <v>0</v>
      </c>
      <c r="E20" s="14">
        <f t="shared" si="7"/>
        <v>10.859188544152746</v>
      </c>
      <c r="F20" s="13">
        <v>433</v>
      </c>
      <c r="G20" s="13">
        <v>430</v>
      </c>
      <c r="H20" s="14">
        <f t="shared" si="4"/>
        <v>-0.6928406466512769</v>
      </c>
      <c r="I20" s="14">
        <f>G20/G15*100</f>
        <v>7.960014809329878</v>
      </c>
      <c r="J20" s="13">
        <v>809596</v>
      </c>
      <c r="K20" s="13">
        <v>873462</v>
      </c>
      <c r="L20" s="14">
        <f t="shared" si="5"/>
        <v>7.888625931946308</v>
      </c>
      <c r="M20" s="14">
        <f>K20/K15*100</f>
        <v>10.31908324276915</v>
      </c>
      <c r="N20" s="13">
        <v>15493</v>
      </c>
      <c r="O20" s="13">
        <v>17272</v>
      </c>
      <c r="P20" s="14">
        <f t="shared" si="6"/>
        <v>11.482605047440785</v>
      </c>
      <c r="Q20" s="14">
        <f>O20/O15*100</f>
        <v>17.443469303250957</v>
      </c>
    </row>
    <row r="21" spans="1:17" ht="18" customHeight="1">
      <c r="A21" s="19" t="s">
        <v>22</v>
      </c>
      <c r="B21" s="16">
        <v>301</v>
      </c>
      <c r="C21" s="16">
        <v>278</v>
      </c>
      <c r="D21" s="14">
        <f t="shared" si="3"/>
        <v>-7.641196013289033</v>
      </c>
      <c r="E21" s="14">
        <f t="shared" si="7"/>
        <v>33.17422434367542</v>
      </c>
      <c r="F21" s="13">
        <v>1655</v>
      </c>
      <c r="G21" s="13">
        <v>1578</v>
      </c>
      <c r="H21" s="14">
        <f t="shared" si="4"/>
        <v>-4.652567975830806</v>
      </c>
      <c r="I21" s="14">
        <f>G21/G15*100</f>
        <v>29.211403184005924</v>
      </c>
      <c r="J21" s="13">
        <v>2267100</v>
      </c>
      <c r="K21" s="13">
        <v>2153551</v>
      </c>
      <c r="L21" s="14">
        <f t="shared" si="5"/>
        <v>-5.00855718759648</v>
      </c>
      <c r="M21" s="14">
        <f>K21/K15*100</f>
        <v>25.442059341503974</v>
      </c>
      <c r="N21" s="13">
        <v>25509</v>
      </c>
      <c r="O21" s="13">
        <v>22079</v>
      </c>
      <c r="P21" s="14">
        <f t="shared" si="6"/>
        <v>-13.446234662276055</v>
      </c>
      <c r="Q21" s="14">
        <f>O21/O15*100</f>
        <v>22.29819121968955</v>
      </c>
    </row>
    <row r="23" spans="4:10" ht="13.5">
      <c r="D23" s="22"/>
      <c r="G23" s="22"/>
      <c r="J23" s="22"/>
    </row>
    <row r="24" spans="4:10" ht="13.5">
      <c r="D24" s="22"/>
      <c r="G24" s="22"/>
      <c r="J24" s="22"/>
    </row>
    <row r="25" spans="4:10" ht="13.5">
      <c r="D25" s="22"/>
      <c r="G25" s="22"/>
      <c r="J25" s="22"/>
    </row>
    <row r="26" spans="4:10" ht="13.5">
      <c r="D26" s="22"/>
      <c r="G26" s="22"/>
      <c r="J26" s="22"/>
    </row>
    <row r="27" spans="4:10" ht="13.5">
      <c r="D27" s="22"/>
      <c r="G27" s="22"/>
      <c r="J27" s="22"/>
    </row>
    <row r="28" spans="4:10" ht="13.5">
      <c r="D28" s="22"/>
      <c r="G28" s="22"/>
      <c r="J28" s="22"/>
    </row>
    <row r="29" spans="4:10" ht="13.5">
      <c r="D29" s="22"/>
      <c r="G29" s="22"/>
      <c r="J29" s="22"/>
    </row>
    <row r="30" spans="4:10" ht="13.5">
      <c r="D30" s="22"/>
      <c r="G30" s="22"/>
      <c r="J30" s="22"/>
    </row>
  </sheetData>
  <mergeCells count="5">
    <mergeCell ref="A2:A5"/>
    <mergeCell ref="N2:Q2"/>
    <mergeCell ref="B2:E2"/>
    <mergeCell ref="F2:I2"/>
    <mergeCell ref="J2:M2"/>
  </mergeCells>
  <printOptions/>
  <pageMargins left="0.984251968503937" right="0.3937007874015748" top="0.984251968503937" bottom="0.984251968503937" header="0.5118110236220472" footer="0.5118110236220472"/>
  <pageSetup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2006-10-04T23:48:00Z</dcterms:created>
  <dcterms:modified xsi:type="dcterms:W3CDTF">2006-10-05T05:03:02Z</dcterms:modified>
  <cp:category/>
  <cp:version/>
  <cp:contentType/>
  <cp:contentStatus/>
</cp:coreProperties>
</file>