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521" windowWidth="15330" windowHeight="8700" activeTab="0"/>
  </bookViews>
  <sheets>
    <sheet name="第３表" sheetId="1" r:id="rId1"/>
  </sheets>
  <definedNames/>
  <calcPr fullCalcOnLoad="1"/>
</workbook>
</file>

<file path=xl/sharedStrings.xml><?xml version="1.0" encoding="utf-8"?>
<sst xmlns="http://schemas.openxmlformats.org/spreadsheetml/2006/main" count="117" uniqueCount="46">
  <si>
    <t>区　　　分</t>
  </si>
  <si>
    <t>（件）</t>
  </si>
  <si>
    <t>増加率</t>
  </si>
  <si>
    <t>（人）</t>
  </si>
  <si>
    <t>（万円）</t>
  </si>
  <si>
    <t>事　業　所　数</t>
  </si>
  <si>
    <t>平成９年</t>
  </si>
  <si>
    <t>平成14年</t>
  </si>
  <si>
    <t>構成比</t>
  </si>
  <si>
    <t>自動車</t>
  </si>
  <si>
    <t>第3表　　小売業(飲食店を除く）産業小分類別事業所数、従業者数、年間商品販売額</t>
  </si>
  <si>
    <t>第3表　　小売業(飲食店を除く）  産業小分類別事業所数、従業者数、年間商品販売額</t>
  </si>
  <si>
    <t>従　業　者　数</t>
  </si>
  <si>
    <t>年　間　商　品　販　売　額</t>
  </si>
  <si>
    <t>１店当たり年間商品販売額</t>
  </si>
  <si>
    <t>従業員１人当たり年間商品販売額</t>
  </si>
  <si>
    <t>総　　　計</t>
  </si>
  <si>
    <t>百貨店・総合スーパー</t>
  </si>
  <si>
    <t>Ｘ</t>
  </si>
  <si>
    <t>その他の各種商品</t>
  </si>
  <si>
    <t>Ｘ</t>
  </si>
  <si>
    <t>呉服・服地・寝具</t>
  </si>
  <si>
    <t>男子服</t>
  </si>
  <si>
    <t>婦人・子供服</t>
  </si>
  <si>
    <t>靴・履物</t>
  </si>
  <si>
    <t>その他の織物・衣服・身の回り品</t>
  </si>
  <si>
    <t>各種食料品</t>
  </si>
  <si>
    <t>酒</t>
  </si>
  <si>
    <t>食肉</t>
  </si>
  <si>
    <t>鮮魚</t>
  </si>
  <si>
    <t>野菜・果実</t>
  </si>
  <si>
    <t>菓子・パン</t>
  </si>
  <si>
    <t>米穀類</t>
  </si>
  <si>
    <t>その他の飲食料品</t>
  </si>
  <si>
    <t>自転車</t>
  </si>
  <si>
    <t>家具・建具・畳</t>
  </si>
  <si>
    <t>機械器具</t>
  </si>
  <si>
    <t>その他のじゅう器</t>
  </si>
  <si>
    <t>医薬品・化粧品</t>
  </si>
  <si>
    <t>農耕用品</t>
  </si>
  <si>
    <t>燃料</t>
  </si>
  <si>
    <t>書籍・文房具</t>
  </si>
  <si>
    <t>スポーツ用品・玩具・娯楽用品・楽器</t>
  </si>
  <si>
    <t>写真機・写真材料</t>
  </si>
  <si>
    <t>時計・眼鏡・光学機械</t>
  </si>
  <si>
    <t>他に分類されない小売</t>
  </si>
</sst>
</file>

<file path=xl/styles.xml><?xml version="1.0" encoding="utf-8"?>
<styleSheet xmlns="http://schemas.openxmlformats.org/spreadsheetml/2006/main">
  <numFmts count="21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;[Red]\-#,##0.0"/>
    <numFmt numFmtId="178" formatCode="0.00_ "/>
    <numFmt numFmtId="179" formatCode="0.0000_ "/>
    <numFmt numFmtId="180" formatCode="0.000_ "/>
    <numFmt numFmtId="181" formatCode="0_ "/>
    <numFmt numFmtId="182" formatCode="0.000000_ "/>
    <numFmt numFmtId="183" formatCode="0.00000_ "/>
    <numFmt numFmtId="184" formatCode="0.0000000_ "/>
  </numFmts>
  <fonts count="4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 style="thin">
        <color indexed="17"/>
      </top>
      <bottom style="thin">
        <color indexed="17"/>
      </bottom>
    </border>
    <border>
      <left>
        <color indexed="63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>
        <color indexed="63"/>
      </left>
      <right>
        <color indexed="63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 style="thin">
        <color indexed="17"/>
      </bottom>
    </border>
    <border>
      <left>
        <color indexed="63"/>
      </left>
      <right style="thin">
        <color indexed="17"/>
      </right>
      <top>
        <color indexed="63"/>
      </top>
      <bottom>
        <color indexed="63"/>
      </bottom>
    </border>
    <border>
      <left style="thin">
        <color indexed="17"/>
      </left>
      <right style="thin">
        <color indexed="17"/>
      </right>
      <top style="thin">
        <color indexed="17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>
        <color indexed="17"/>
      </left>
      <right style="thin">
        <color indexed="17"/>
      </right>
      <top style="thin">
        <color indexed="17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17"/>
      </left>
      <right style="thin">
        <color indexed="17"/>
      </right>
      <top style="thin"/>
      <bottom>
        <color indexed="63"/>
      </bottom>
    </border>
    <border>
      <left style="thin">
        <color indexed="17"/>
      </left>
      <right>
        <color indexed="63"/>
      </right>
      <top style="thin">
        <color indexed="17"/>
      </top>
      <bottom style="thin"/>
    </border>
    <border>
      <left>
        <color indexed="63"/>
      </left>
      <right>
        <color indexed="63"/>
      </right>
      <top style="thin">
        <color indexed="17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2">
    <xf numFmtId="0" fontId="0" fillId="0" borderId="0" xfId="0" applyAlignment="1">
      <alignment vertical="center"/>
    </xf>
    <xf numFmtId="0" fontId="0" fillId="0" borderId="1" xfId="0" applyBorder="1" applyAlignment="1">
      <alignment horizontal="right" vertical="center"/>
    </xf>
    <xf numFmtId="38" fontId="0" fillId="0" borderId="2" xfId="16" applyBorder="1" applyAlignment="1">
      <alignment vertical="center"/>
    </xf>
    <xf numFmtId="0" fontId="0" fillId="0" borderId="2" xfId="0" applyBorder="1" applyAlignment="1">
      <alignment horizontal="right" vertical="center"/>
    </xf>
    <xf numFmtId="0" fontId="0" fillId="0" borderId="2" xfId="0" applyBorder="1" applyAlignment="1">
      <alignment vertical="center"/>
    </xf>
    <xf numFmtId="176" fontId="0" fillId="0" borderId="2" xfId="0" applyNumberFormat="1" applyBorder="1" applyAlignment="1">
      <alignment vertical="center"/>
    </xf>
    <xf numFmtId="0" fontId="0" fillId="0" borderId="1" xfId="0" applyBorder="1" applyAlignment="1">
      <alignment vertical="center"/>
    </xf>
    <xf numFmtId="38" fontId="0" fillId="0" borderId="2" xfId="16" applyFont="1" applyBorder="1" applyAlignment="1">
      <alignment horizontal="right" vertical="center"/>
    </xf>
    <xf numFmtId="176" fontId="0" fillId="0" borderId="2" xfId="0" applyNumberFormat="1" applyBorder="1" applyAlignment="1">
      <alignment horizontal="right" vertical="center"/>
    </xf>
    <xf numFmtId="38" fontId="0" fillId="0" borderId="3" xfId="16" applyBorder="1" applyAlignment="1">
      <alignment vertical="center"/>
    </xf>
    <xf numFmtId="176" fontId="0" fillId="0" borderId="3" xfId="0" applyNumberFormat="1" applyBorder="1" applyAlignment="1">
      <alignment vertical="center"/>
    </xf>
    <xf numFmtId="38" fontId="0" fillId="0" borderId="4" xfId="16" applyBorder="1" applyAlignment="1">
      <alignment vertical="center"/>
    </xf>
    <xf numFmtId="38" fontId="0" fillId="0" borderId="5" xfId="16" applyBorder="1" applyAlignment="1">
      <alignment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2" fillId="2" borderId="10" xfId="0" applyFont="1" applyFill="1" applyBorder="1" applyAlignment="1">
      <alignment horizontal="right" vertical="center"/>
    </xf>
    <xf numFmtId="0" fontId="3" fillId="2" borderId="9" xfId="0" applyFont="1" applyFill="1" applyBorder="1" applyAlignment="1">
      <alignment vertical="center"/>
    </xf>
    <xf numFmtId="0" fontId="0" fillId="2" borderId="11" xfId="0" applyFill="1" applyBorder="1" applyAlignment="1">
      <alignment horizontal="center" vertical="center"/>
    </xf>
    <xf numFmtId="0" fontId="2" fillId="2" borderId="12" xfId="0" applyFont="1" applyFill="1" applyBorder="1" applyAlignment="1">
      <alignment horizontal="right" vertical="center"/>
    </xf>
    <xf numFmtId="0" fontId="2" fillId="2" borderId="13" xfId="0" applyFont="1" applyFill="1" applyBorder="1" applyAlignment="1">
      <alignment horizontal="right" vertical="center"/>
    </xf>
    <xf numFmtId="0" fontId="0" fillId="2" borderId="1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176" fontId="0" fillId="0" borderId="16" xfId="0" applyNumberFormat="1" applyBorder="1" applyAlignment="1">
      <alignment vertical="center"/>
    </xf>
    <xf numFmtId="38" fontId="0" fillId="0" borderId="5" xfId="16" applyNumberFormat="1" applyFont="1" applyBorder="1" applyAlignment="1">
      <alignment vertical="center"/>
    </xf>
    <xf numFmtId="38" fontId="0" fillId="0" borderId="4" xfId="16" applyFont="1" applyBorder="1" applyAlignment="1">
      <alignment horizontal="right" vertical="center"/>
    </xf>
    <xf numFmtId="0" fontId="3" fillId="2" borderId="9" xfId="0" applyFont="1" applyFill="1" applyBorder="1" applyAlignment="1">
      <alignment vertical="center" shrinkToFit="1"/>
    </xf>
    <xf numFmtId="0" fontId="3" fillId="2" borderId="17" xfId="0" applyFont="1" applyFill="1" applyBorder="1" applyAlignment="1">
      <alignment vertical="center"/>
    </xf>
    <xf numFmtId="0" fontId="0" fillId="2" borderId="1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20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tabSelected="1" workbookViewId="0" topLeftCell="A1">
      <selection activeCell="A1" sqref="A1"/>
    </sheetView>
  </sheetViews>
  <sheetFormatPr defaultColWidth="9.00390625" defaultRowHeight="13.5"/>
  <cols>
    <col min="1" max="1" width="23.25390625" style="0" customWidth="1"/>
    <col min="10" max="11" width="9.25390625" style="0" bestFit="1" customWidth="1"/>
    <col min="14" max="14" width="23.50390625" style="0" customWidth="1"/>
    <col min="15" max="15" width="9.25390625" style="0" bestFit="1" customWidth="1"/>
  </cols>
  <sheetData>
    <row r="1" spans="1:14" ht="16.5" customHeight="1">
      <c r="A1" t="s">
        <v>10</v>
      </c>
      <c r="N1" t="s">
        <v>11</v>
      </c>
    </row>
    <row r="2" spans="1:22" ht="13.5">
      <c r="A2" s="37" t="s">
        <v>0</v>
      </c>
      <c r="B2" s="33" t="s">
        <v>5</v>
      </c>
      <c r="C2" s="34"/>
      <c r="D2" s="34"/>
      <c r="E2" s="35"/>
      <c r="F2" s="34" t="s">
        <v>12</v>
      </c>
      <c r="G2" s="34"/>
      <c r="H2" s="34"/>
      <c r="I2" s="35"/>
      <c r="J2" s="36" t="s">
        <v>13</v>
      </c>
      <c r="K2" s="41"/>
      <c r="L2" s="41"/>
      <c r="M2" s="41"/>
      <c r="N2" s="40" t="s">
        <v>0</v>
      </c>
      <c r="O2" s="33" t="s">
        <v>14</v>
      </c>
      <c r="P2" s="34"/>
      <c r="Q2" s="34"/>
      <c r="R2" s="35"/>
      <c r="S2" s="33" t="s">
        <v>15</v>
      </c>
      <c r="T2" s="34"/>
      <c r="U2" s="34"/>
      <c r="V2" s="35"/>
    </row>
    <row r="3" spans="1:22" ht="13.5">
      <c r="A3" s="38"/>
      <c r="B3" s="19" t="s">
        <v>6</v>
      </c>
      <c r="C3" s="23" t="s">
        <v>7</v>
      </c>
      <c r="D3" s="23"/>
      <c r="E3" s="15"/>
      <c r="F3" s="22" t="s">
        <v>6</v>
      </c>
      <c r="G3" s="23" t="s">
        <v>7</v>
      </c>
      <c r="H3" s="23"/>
      <c r="I3" s="15"/>
      <c r="J3" s="32" t="s">
        <v>6</v>
      </c>
      <c r="K3" s="23" t="s">
        <v>7</v>
      </c>
      <c r="L3" s="23"/>
      <c r="M3" s="31"/>
      <c r="N3" s="40"/>
      <c r="O3" s="24" t="s">
        <v>6</v>
      </c>
      <c r="P3" s="23" t="s">
        <v>7</v>
      </c>
      <c r="Q3" s="14"/>
      <c r="R3" s="15"/>
      <c r="S3" s="24" t="s">
        <v>6</v>
      </c>
      <c r="T3" s="23" t="s">
        <v>7</v>
      </c>
      <c r="U3" s="23"/>
      <c r="V3" s="22"/>
    </row>
    <row r="4" spans="1:22" ht="13.5">
      <c r="A4" s="39"/>
      <c r="B4" s="20" t="s">
        <v>1</v>
      </c>
      <c r="C4" s="17" t="s">
        <v>1</v>
      </c>
      <c r="D4" s="16" t="s">
        <v>2</v>
      </c>
      <c r="E4" s="16" t="s">
        <v>8</v>
      </c>
      <c r="F4" s="21" t="s">
        <v>3</v>
      </c>
      <c r="G4" s="17" t="s">
        <v>3</v>
      </c>
      <c r="H4" s="16" t="s">
        <v>2</v>
      </c>
      <c r="I4" s="16" t="s">
        <v>8</v>
      </c>
      <c r="J4" s="20" t="s">
        <v>4</v>
      </c>
      <c r="K4" s="17" t="s">
        <v>4</v>
      </c>
      <c r="L4" s="16" t="s">
        <v>2</v>
      </c>
      <c r="M4" s="13" t="s">
        <v>8</v>
      </c>
      <c r="N4" s="40"/>
      <c r="O4" s="25"/>
      <c r="P4" s="25"/>
      <c r="Q4" s="16" t="s">
        <v>2</v>
      </c>
      <c r="R4" s="16" t="s">
        <v>8</v>
      </c>
      <c r="S4" s="25"/>
      <c r="T4" s="25"/>
      <c r="U4" s="16" t="s">
        <v>2</v>
      </c>
      <c r="V4" s="16" t="s">
        <v>8</v>
      </c>
    </row>
    <row r="5" spans="1:22" ht="13.5" customHeight="1">
      <c r="A5" s="16" t="s">
        <v>16</v>
      </c>
      <c r="B5" s="12">
        <f>SUM(B6:B33)</f>
        <v>873</v>
      </c>
      <c r="C5" s="9">
        <f>SUM(C6:C33)</f>
        <v>867</v>
      </c>
      <c r="D5" s="10">
        <f>(C5/B5:B5*100)-100</f>
        <v>-0.6872852233676952</v>
      </c>
      <c r="E5" s="10">
        <v>100</v>
      </c>
      <c r="F5" s="9">
        <f>SUM(F6:F33)</f>
        <v>4441</v>
      </c>
      <c r="G5" s="9">
        <f>SUM(G6:G33)</f>
        <v>5318</v>
      </c>
      <c r="H5" s="10">
        <f>(G5/F5:F5*100)-100</f>
        <v>19.74780454852511</v>
      </c>
      <c r="I5" s="10">
        <v>100</v>
      </c>
      <c r="J5" s="9">
        <v>8893684</v>
      </c>
      <c r="K5" s="9">
        <v>8395910</v>
      </c>
      <c r="L5" s="10">
        <f>(K5/J5*100)-100</f>
        <v>-5.596938231670919</v>
      </c>
      <c r="M5" s="26">
        <v>100</v>
      </c>
      <c r="N5" s="16" t="s">
        <v>16</v>
      </c>
      <c r="O5" s="27">
        <f>ROUND(J5/B5,0)</f>
        <v>10187</v>
      </c>
      <c r="P5" s="9">
        <f>K5/C5</f>
        <v>9683.863898500576</v>
      </c>
      <c r="Q5" s="10">
        <f>(P5/O5*100)-100</f>
        <v>-4.939001683512558</v>
      </c>
      <c r="R5" s="10">
        <v>100</v>
      </c>
      <c r="S5" s="9">
        <f>J5/F5</f>
        <v>2002.6309389777077</v>
      </c>
      <c r="T5" s="9">
        <f>K5/G5</f>
        <v>1578.7720947724708</v>
      </c>
      <c r="U5" s="10">
        <f>(T5/S5*100)-100</f>
        <v>-21.165100166763935</v>
      </c>
      <c r="V5" s="10">
        <v>100</v>
      </c>
    </row>
    <row r="6" spans="1:22" ht="13.5" customHeight="1">
      <c r="A6" s="18" t="s">
        <v>17</v>
      </c>
      <c r="B6" s="11">
        <v>2</v>
      </c>
      <c r="C6" s="2">
        <v>2</v>
      </c>
      <c r="D6" s="5">
        <f aca="true" t="shared" si="0" ref="D6:D33">(C6/B6*100)-100</f>
        <v>0</v>
      </c>
      <c r="E6" s="4">
        <f aca="true" t="shared" si="1" ref="E6:E33">ROUND(C6/C$5*100,1)</f>
        <v>0.2</v>
      </c>
      <c r="F6" s="2">
        <v>389</v>
      </c>
      <c r="G6" s="2">
        <v>449</v>
      </c>
      <c r="H6" s="5">
        <f aca="true" t="shared" si="2" ref="H6:H33">(G6/F6*100)-100</f>
        <v>15.424164524421585</v>
      </c>
      <c r="I6" s="4">
        <f aca="true" t="shared" si="3" ref="I6:I33">ROUND(G6/G$5*100,1)</f>
        <v>8.4</v>
      </c>
      <c r="J6" s="7" t="s">
        <v>18</v>
      </c>
      <c r="K6" s="7" t="s">
        <v>18</v>
      </c>
      <c r="L6" s="8" t="s">
        <v>18</v>
      </c>
      <c r="M6" s="1" t="s">
        <v>18</v>
      </c>
      <c r="N6" s="18" t="s">
        <v>17</v>
      </c>
      <c r="O6" s="28" t="s">
        <v>18</v>
      </c>
      <c r="P6" s="7" t="s">
        <v>18</v>
      </c>
      <c r="Q6" s="8" t="s">
        <v>18</v>
      </c>
      <c r="R6" s="3" t="s">
        <v>18</v>
      </c>
      <c r="S6" s="7" t="s">
        <v>18</v>
      </c>
      <c r="T6" s="7" t="s">
        <v>18</v>
      </c>
      <c r="U6" s="8" t="s">
        <v>18</v>
      </c>
      <c r="V6" s="3" t="s">
        <v>18</v>
      </c>
    </row>
    <row r="7" spans="1:22" ht="13.5" customHeight="1">
      <c r="A7" s="18" t="s">
        <v>19</v>
      </c>
      <c r="B7" s="11">
        <v>3</v>
      </c>
      <c r="C7" s="2">
        <v>3</v>
      </c>
      <c r="D7" s="5">
        <f t="shared" si="0"/>
        <v>0</v>
      </c>
      <c r="E7" s="4">
        <f t="shared" si="1"/>
        <v>0.3</v>
      </c>
      <c r="F7" s="2">
        <v>23</v>
      </c>
      <c r="G7" s="2">
        <v>24</v>
      </c>
      <c r="H7" s="5">
        <f t="shared" si="2"/>
        <v>4.347826086956516</v>
      </c>
      <c r="I7" s="4">
        <f t="shared" si="3"/>
        <v>0.5</v>
      </c>
      <c r="J7" s="7" t="s">
        <v>20</v>
      </c>
      <c r="K7" s="7" t="s">
        <v>20</v>
      </c>
      <c r="L7" s="8" t="s">
        <v>20</v>
      </c>
      <c r="M7" s="1" t="s">
        <v>20</v>
      </c>
      <c r="N7" s="18" t="s">
        <v>19</v>
      </c>
      <c r="O7" s="28" t="s">
        <v>20</v>
      </c>
      <c r="P7" s="7" t="s">
        <v>20</v>
      </c>
      <c r="Q7" s="8" t="s">
        <v>20</v>
      </c>
      <c r="R7" s="3" t="s">
        <v>20</v>
      </c>
      <c r="S7" s="7" t="s">
        <v>20</v>
      </c>
      <c r="T7" s="7" t="s">
        <v>20</v>
      </c>
      <c r="U7" s="8" t="s">
        <v>20</v>
      </c>
      <c r="V7" s="3" t="s">
        <v>20</v>
      </c>
    </row>
    <row r="8" spans="1:22" ht="13.5" customHeight="1">
      <c r="A8" s="18" t="s">
        <v>21</v>
      </c>
      <c r="B8" s="11">
        <v>30</v>
      </c>
      <c r="C8" s="2">
        <v>28</v>
      </c>
      <c r="D8" s="5">
        <f t="shared" si="0"/>
        <v>-6.666666666666671</v>
      </c>
      <c r="E8" s="4">
        <f t="shared" si="1"/>
        <v>3.2</v>
      </c>
      <c r="F8" s="2">
        <v>93</v>
      </c>
      <c r="G8" s="2">
        <v>78</v>
      </c>
      <c r="H8" s="5">
        <f t="shared" si="2"/>
        <v>-16.129032258064512</v>
      </c>
      <c r="I8" s="4">
        <f t="shared" si="3"/>
        <v>1.5</v>
      </c>
      <c r="J8" s="2">
        <v>135305</v>
      </c>
      <c r="K8" s="2">
        <v>90277</v>
      </c>
      <c r="L8" s="5">
        <f aca="true" t="shared" si="4" ref="L8:L33">(K8/J8*100)-100</f>
        <v>-33.2788884372344</v>
      </c>
      <c r="M8" s="6">
        <f aca="true" t="shared" si="5" ref="M8:M33">ROUND(K8/K$5*100,1)</f>
        <v>1.1</v>
      </c>
      <c r="N8" s="18" t="s">
        <v>21</v>
      </c>
      <c r="O8" s="11">
        <f aca="true" t="shared" si="6" ref="O8:O33">J8/B8</f>
        <v>4510.166666666667</v>
      </c>
      <c r="P8" s="2">
        <f aca="true" t="shared" si="7" ref="P8:P33">K8/C8</f>
        <v>3224.1785714285716</v>
      </c>
      <c r="Q8" s="5">
        <f aca="true" t="shared" si="8" ref="Q8:Q33">(P8/O8*100)-100</f>
        <v>-28.51309475417972</v>
      </c>
      <c r="R8" s="4">
        <f aca="true" t="shared" si="9" ref="R8:R33">ROUND(P8/P$5,1)</f>
        <v>0.3</v>
      </c>
      <c r="S8" s="2">
        <f aca="true" t="shared" si="10" ref="S8:S33">J8/F8</f>
        <v>1454.8924731182797</v>
      </c>
      <c r="T8" s="2">
        <f aca="true" t="shared" si="11" ref="T8:T33">K8/G8</f>
        <v>1157.3974358974358</v>
      </c>
      <c r="U8" s="5">
        <f aca="true" t="shared" si="12" ref="U8:U33">(T8/S8*100)-100</f>
        <v>-20.447905444394863</v>
      </c>
      <c r="V8" s="4">
        <f aca="true" t="shared" si="13" ref="V8:V33">ROUND(T8/T$5,1)</f>
        <v>0.7</v>
      </c>
    </row>
    <row r="9" spans="1:22" ht="13.5" customHeight="1">
      <c r="A9" s="18" t="s">
        <v>22</v>
      </c>
      <c r="B9" s="11">
        <v>20</v>
      </c>
      <c r="C9" s="2">
        <v>15</v>
      </c>
      <c r="D9" s="5">
        <f t="shared" si="0"/>
        <v>-25</v>
      </c>
      <c r="E9" s="4">
        <f t="shared" si="1"/>
        <v>1.7</v>
      </c>
      <c r="F9" s="2">
        <v>70</v>
      </c>
      <c r="G9" s="2">
        <v>58</v>
      </c>
      <c r="H9" s="5">
        <f t="shared" si="2"/>
        <v>-17.14285714285714</v>
      </c>
      <c r="I9" s="4">
        <f t="shared" si="3"/>
        <v>1.1</v>
      </c>
      <c r="J9" s="2">
        <v>164538</v>
      </c>
      <c r="K9" s="2">
        <v>100640</v>
      </c>
      <c r="L9" s="5">
        <f t="shared" si="4"/>
        <v>-38.83479804057421</v>
      </c>
      <c r="M9" s="6">
        <f t="shared" si="5"/>
        <v>1.2</v>
      </c>
      <c r="N9" s="18" t="s">
        <v>22</v>
      </c>
      <c r="O9" s="11">
        <f t="shared" si="6"/>
        <v>8226.9</v>
      </c>
      <c r="P9" s="2">
        <f t="shared" si="7"/>
        <v>6709.333333333333</v>
      </c>
      <c r="Q9" s="5">
        <f t="shared" si="8"/>
        <v>-18.446397387432285</v>
      </c>
      <c r="R9" s="4">
        <f t="shared" si="9"/>
        <v>0.7</v>
      </c>
      <c r="S9" s="2">
        <f t="shared" si="10"/>
        <v>2350.542857142857</v>
      </c>
      <c r="T9" s="2">
        <f t="shared" si="11"/>
        <v>1735.1724137931035</v>
      </c>
      <c r="U9" s="5">
        <f t="shared" si="12"/>
        <v>-26.179928669658523</v>
      </c>
      <c r="V9" s="4">
        <f t="shared" si="13"/>
        <v>1.1</v>
      </c>
    </row>
    <row r="10" spans="1:22" ht="13.5" customHeight="1">
      <c r="A10" s="18" t="s">
        <v>23</v>
      </c>
      <c r="B10" s="11">
        <v>51</v>
      </c>
      <c r="C10" s="2">
        <v>60</v>
      </c>
      <c r="D10" s="5">
        <f t="shared" si="0"/>
        <v>17.64705882352942</v>
      </c>
      <c r="E10" s="4">
        <f t="shared" si="1"/>
        <v>6.9</v>
      </c>
      <c r="F10" s="2">
        <v>144</v>
      </c>
      <c r="G10" s="2">
        <v>211</v>
      </c>
      <c r="H10" s="5">
        <f t="shared" si="2"/>
        <v>46.52777777777777</v>
      </c>
      <c r="I10" s="4">
        <f t="shared" si="3"/>
        <v>4</v>
      </c>
      <c r="J10" s="2">
        <v>235927</v>
      </c>
      <c r="K10" s="2">
        <v>307699</v>
      </c>
      <c r="L10" s="5">
        <f t="shared" si="4"/>
        <v>30.421274377243805</v>
      </c>
      <c r="M10" s="6">
        <f t="shared" si="5"/>
        <v>3.7</v>
      </c>
      <c r="N10" s="18" t="s">
        <v>23</v>
      </c>
      <c r="O10" s="11">
        <f t="shared" si="6"/>
        <v>4626.019607843137</v>
      </c>
      <c r="P10" s="2">
        <f t="shared" si="7"/>
        <v>5128.316666666667</v>
      </c>
      <c r="Q10" s="5">
        <f t="shared" si="8"/>
        <v>10.85808322065725</v>
      </c>
      <c r="R10" s="4">
        <f t="shared" si="9"/>
        <v>0.5</v>
      </c>
      <c r="S10" s="2">
        <f t="shared" si="10"/>
        <v>1638.3819444444443</v>
      </c>
      <c r="T10" s="2">
        <f t="shared" si="11"/>
        <v>1458.2890995260664</v>
      </c>
      <c r="U10" s="5">
        <f t="shared" si="12"/>
        <v>-10.992116064819385</v>
      </c>
      <c r="V10" s="4">
        <f t="shared" si="13"/>
        <v>0.9</v>
      </c>
    </row>
    <row r="11" spans="1:22" ht="13.5" customHeight="1">
      <c r="A11" s="18" t="s">
        <v>24</v>
      </c>
      <c r="B11" s="11">
        <v>9</v>
      </c>
      <c r="C11" s="2">
        <v>7</v>
      </c>
      <c r="D11" s="5">
        <f t="shared" si="0"/>
        <v>-22.222222222222214</v>
      </c>
      <c r="E11" s="4">
        <f t="shared" si="1"/>
        <v>0.8</v>
      </c>
      <c r="F11" s="2">
        <v>25</v>
      </c>
      <c r="G11" s="2">
        <v>26</v>
      </c>
      <c r="H11" s="5">
        <f t="shared" si="2"/>
        <v>4</v>
      </c>
      <c r="I11" s="4">
        <f t="shared" si="3"/>
        <v>0.5</v>
      </c>
      <c r="J11" s="2">
        <v>54478</v>
      </c>
      <c r="K11" s="2">
        <v>45139</v>
      </c>
      <c r="L11" s="5">
        <f t="shared" si="4"/>
        <v>-17.142699805426048</v>
      </c>
      <c r="M11" s="6">
        <f t="shared" si="5"/>
        <v>0.5</v>
      </c>
      <c r="N11" s="18" t="s">
        <v>24</v>
      </c>
      <c r="O11" s="11">
        <f t="shared" si="6"/>
        <v>6053.111111111111</v>
      </c>
      <c r="P11" s="2">
        <f t="shared" si="7"/>
        <v>6448.428571428572</v>
      </c>
      <c r="Q11" s="5">
        <f t="shared" si="8"/>
        <v>6.530814535880808</v>
      </c>
      <c r="R11" s="4">
        <f t="shared" si="9"/>
        <v>0.7</v>
      </c>
      <c r="S11" s="2">
        <f t="shared" si="10"/>
        <v>2179.12</v>
      </c>
      <c r="T11" s="2">
        <f t="shared" si="11"/>
        <v>1736.1153846153845</v>
      </c>
      <c r="U11" s="5">
        <f t="shared" si="12"/>
        <v>-20.329519043678886</v>
      </c>
      <c r="V11" s="4">
        <f t="shared" si="13"/>
        <v>1.1</v>
      </c>
    </row>
    <row r="12" spans="1:22" ht="13.5" customHeight="1">
      <c r="A12" s="18" t="s">
        <v>25</v>
      </c>
      <c r="B12" s="11">
        <v>25</v>
      </c>
      <c r="C12" s="2">
        <v>16</v>
      </c>
      <c r="D12" s="5">
        <f t="shared" si="0"/>
        <v>-36</v>
      </c>
      <c r="E12" s="4">
        <f t="shared" si="1"/>
        <v>1.8</v>
      </c>
      <c r="F12" s="2">
        <v>70</v>
      </c>
      <c r="G12" s="2">
        <v>88</v>
      </c>
      <c r="H12" s="5">
        <f t="shared" si="2"/>
        <v>25.714285714285708</v>
      </c>
      <c r="I12" s="4">
        <f t="shared" si="3"/>
        <v>1.7</v>
      </c>
      <c r="J12" s="2">
        <v>114477</v>
      </c>
      <c r="K12" s="2">
        <v>79008</v>
      </c>
      <c r="L12" s="5">
        <f t="shared" si="4"/>
        <v>-30.983516339526716</v>
      </c>
      <c r="M12" s="6">
        <f t="shared" si="5"/>
        <v>0.9</v>
      </c>
      <c r="N12" s="29" t="s">
        <v>25</v>
      </c>
      <c r="O12" s="11">
        <f t="shared" si="6"/>
        <v>4579.08</v>
      </c>
      <c r="P12" s="2">
        <f t="shared" si="7"/>
        <v>4938</v>
      </c>
      <c r="Q12" s="5">
        <f t="shared" si="8"/>
        <v>7.83825571948951</v>
      </c>
      <c r="R12" s="4">
        <f t="shared" si="9"/>
        <v>0.5</v>
      </c>
      <c r="S12" s="2">
        <f t="shared" si="10"/>
        <v>1635.3857142857144</v>
      </c>
      <c r="T12" s="2">
        <f t="shared" si="11"/>
        <v>897.8181818181819</v>
      </c>
      <c r="U12" s="5">
        <f t="shared" si="12"/>
        <v>-45.10052436098716</v>
      </c>
      <c r="V12" s="4">
        <f t="shared" si="13"/>
        <v>0.6</v>
      </c>
    </row>
    <row r="13" spans="1:22" ht="13.5" customHeight="1">
      <c r="A13" s="18" t="s">
        <v>26</v>
      </c>
      <c r="B13" s="11">
        <v>42</v>
      </c>
      <c r="C13" s="2">
        <v>20</v>
      </c>
      <c r="D13" s="5">
        <f t="shared" si="0"/>
        <v>-52.38095238095239</v>
      </c>
      <c r="E13" s="4">
        <f t="shared" si="1"/>
        <v>2.3</v>
      </c>
      <c r="F13" s="2">
        <v>307</v>
      </c>
      <c r="G13" s="2">
        <v>232</v>
      </c>
      <c r="H13" s="5">
        <f t="shared" si="2"/>
        <v>-24.429967426710093</v>
      </c>
      <c r="I13" s="4">
        <f t="shared" si="3"/>
        <v>4.4</v>
      </c>
      <c r="J13" s="2">
        <v>666928</v>
      </c>
      <c r="K13" s="2">
        <v>775696</v>
      </c>
      <c r="L13" s="5">
        <f t="shared" si="4"/>
        <v>16.308806947676516</v>
      </c>
      <c r="M13" s="6">
        <f t="shared" si="5"/>
        <v>9.2</v>
      </c>
      <c r="N13" s="18" t="s">
        <v>26</v>
      </c>
      <c r="O13" s="11">
        <f t="shared" si="6"/>
        <v>15879.238095238095</v>
      </c>
      <c r="P13" s="2">
        <f t="shared" si="7"/>
        <v>38784.8</v>
      </c>
      <c r="Q13" s="5">
        <f t="shared" si="8"/>
        <v>144.2484945901207</v>
      </c>
      <c r="R13" s="4">
        <f t="shared" si="9"/>
        <v>4</v>
      </c>
      <c r="S13" s="2">
        <f t="shared" si="10"/>
        <v>2172.403908794788</v>
      </c>
      <c r="T13" s="2">
        <f t="shared" si="11"/>
        <v>3343.5172413793102</v>
      </c>
      <c r="U13" s="5">
        <f t="shared" si="12"/>
        <v>53.908636779899524</v>
      </c>
      <c r="V13" s="4">
        <f t="shared" si="13"/>
        <v>2.1</v>
      </c>
    </row>
    <row r="14" spans="1:22" ht="13.5" customHeight="1">
      <c r="A14" s="18" t="s">
        <v>27</v>
      </c>
      <c r="B14" s="11">
        <v>34</v>
      </c>
      <c r="C14" s="2">
        <v>26</v>
      </c>
      <c r="D14" s="5">
        <f t="shared" si="0"/>
        <v>-23.529411764705884</v>
      </c>
      <c r="E14" s="4">
        <f t="shared" si="1"/>
        <v>3</v>
      </c>
      <c r="F14" s="2">
        <v>118</v>
      </c>
      <c r="G14" s="2">
        <v>95</v>
      </c>
      <c r="H14" s="5">
        <f t="shared" si="2"/>
        <v>-19.491525423728817</v>
      </c>
      <c r="I14" s="4">
        <f t="shared" si="3"/>
        <v>1.8</v>
      </c>
      <c r="J14" s="2">
        <v>388992</v>
      </c>
      <c r="K14" s="2">
        <v>234349</v>
      </c>
      <c r="L14" s="5">
        <f t="shared" si="4"/>
        <v>-39.75480215531425</v>
      </c>
      <c r="M14" s="6">
        <f t="shared" si="5"/>
        <v>2.8</v>
      </c>
      <c r="N14" s="18" t="s">
        <v>27</v>
      </c>
      <c r="O14" s="11">
        <f t="shared" si="6"/>
        <v>11440.941176470587</v>
      </c>
      <c r="P14" s="2">
        <f t="shared" si="7"/>
        <v>9013.423076923076</v>
      </c>
      <c r="Q14" s="5">
        <f t="shared" si="8"/>
        <v>-21.21781820310325</v>
      </c>
      <c r="R14" s="4">
        <f t="shared" si="9"/>
        <v>0.9</v>
      </c>
      <c r="S14" s="2">
        <f t="shared" si="10"/>
        <v>3296.5423728813557</v>
      </c>
      <c r="T14" s="2">
        <f t="shared" si="11"/>
        <v>2466.8315789473686</v>
      </c>
      <c r="U14" s="5">
        <f t="shared" si="12"/>
        <v>-25.169122677127163</v>
      </c>
      <c r="V14" s="4">
        <f t="shared" si="13"/>
        <v>1.6</v>
      </c>
    </row>
    <row r="15" spans="1:22" ht="13.5" customHeight="1">
      <c r="A15" s="18" t="s">
        <v>28</v>
      </c>
      <c r="B15" s="11">
        <v>6</v>
      </c>
      <c r="C15" s="2">
        <v>6</v>
      </c>
      <c r="D15" s="5">
        <f t="shared" si="0"/>
        <v>0</v>
      </c>
      <c r="E15" s="4">
        <f t="shared" si="1"/>
        <v>0.7</v>
      </c>
      <c r="F15" s="2">
        <v>11</v>
      </c>
      <c r="G15" s="2">
        <v>15</v>
      </c>
      <c r="H15" s="5">
        <f t="shared" si="2"/>
        <v>36.363636363636346</v>
      </c>
      <c r="I15" s="4">
        <f t="shared" si="3"/>
        <v>0.3</v>
      </c>
      <c r="J15" s="2">
        <v>14949</v>
      </c>
      <c r="K15" s="2">
        <v>14578</v>
      </c>
      <c r="L15" s="5">
        <f t="shared" si="4"/>
        <v>-2.481771355943536</v>
      </c>
      <c r="M15" s="6">
        <f t="shared" si="5"/>
        <v>0.2</v>
      </c>
      <c r="N15" s="18" t="s">
        <v>28</v>
      </c>
      <c r="O15" s="11">
        <f t="shared" si="6"/>
        <v>2491.5</v>
      </c>
      <c r="P15" s="2">
        <f t="shared" si="7"/>
        <v>2429.6666666666665</v>
      </c>
      <c r="Q15" s="5">
        <f t="shared" si="8"/>
        <v>-2.4817713559435504</v>
      </c>
      <c r="R15" s="4">
        <f t="shared" si="9"/>
        <v>0.3</v>
      </c>
      <c r="S15" s="2">
        <f t="shared" si="10"/>
        <v>1359</v>
      </c>
      <c r="T15" s="2">
        <f t="shared" si="11"/>
        <v>971.8666666666667</v>
      </c>
      <c r="U15" s="5">
        <f t="shared" si="12"/>
        <v>-28.486632327691936</v>
      </c>
      <c r="V15" s="4">
        <f t="shared" si="13"/>
        <v>0.6</v>
      </c>
    </row>
    <row r="16" spans="1:22" ht="13.5" customHeight="1">
      <c r="A16" s="18" t="s">
        <v>29</v>
      </c>
      <c r="B16" s="11">
        <v>5</v>
      </c>
      <c r="C16" s="2">
        <v>3</v>
      </c>
      <c r="D16" s="5">
        <f t="shared" si="0"/>
        <v>-40</v>
      </c>
      <c r="E16" s="4">
        <f t="shared" si="1"/>
        <v>0.3</v>
      </c>
      <c r="F16" s="2">
        <v>12</v>
      </c>
      <c r="G16" s="2">
        <v>7</v>
      </c>
      <c r="H16" s="5">
        <f t="shared" si="2"/>
        <v>-41.666666666666664</v>
      </c>
      <c r="I16" s="4">
        <f t="shared" si="3"/>
        <v>0.1</v>
      </c>
      <c r="J16" s="2">
        <v>19575</v>
      </c>
      <c r="K16" s="2">
        <v>2853</v>
      </c>
      <c r="L16" s="5">
        <f t="shared" si="4"/>
        <v>-85.42528735632183</v>
      </c>
      <c r="M16" s="6">
        <f t="shared" si="5"/>
        <v>0</v>
      </c>
      <c r="N16" s="18" t="s">
        <v>29</v>
      </c>
      <c r="O16" s="11">
        <f t="shared" si="6"/>
        <v>3915</v>
      </c>
      <c r="P16" s="2">
        <f t="shared" si="7"/>
        <v>951</v>
      </c>
      <c r="Q16" s="5">
        <f t="shared" si="8"/>
        <v>-75.7088122605364</v>
      </c>
      <c r="R16" s="4">
        <f t="shared" si="9"/>
        <v>0.1</v>
      </c>
      <c r="S16" s="2">
        <f t="shared" si="10"/>
        <v>1631.25</v>
      </c>
      <c r="T16" s="2">
        <f t="shared" si="11"/>
        <v>407.57142857142856</v>
      </c>
      <c r="U16" s="5">
        <f t="shared" si="12"/>
        <v>-75.01477832512316</v>
      </c>
      <c r="V16" s="4">
        <f t="shared" si="13"/>
        <v>0.3</v>
      </c>
    </row>
    <row r="17" spans="1:22" ht="13.5" customHeight="1">
      <c r="A17" s="18" t="s">
        <v>30</v>
      </c>
      <c r="B17" s="11">
        <v>10</v>
      </c>
      <c r="C17" s="2">
        <v>7</v>
      </c>
      <c r="D17" s="5">
        <f t="shared" si="0"/>
        <v>-30</v>
      </c>
      <c r="E17" s="4">
        <f t="shared" si="1"/>
        <v>0.8</v>
      </c>
      <c r="F17" s="2">
        <v>33</v>
      </c>
      <c r="G17" s="2">
        <v>22</v>
      </c>
      <c r="H17" s="5">
        <f t="shared" si="2"/>
        <v>-33.33333333333334</v>
      </c>
      <c r="I17" s="4">
        <f t="shared" si="3"/>
        <v>0.4</v>
      </c>
      <c r="J17" s="2">
        <v>47898</v>
      </c>
      <c r="K17" s="2">
        <v>24529</v>
      </c>
      <c r="L17" s="5">
        <f t="shared" si="4"/>
        <v>-48.78909349033363</v>
      </c>
      <c r="M17" s="6">
        <f t="shared" si="5"/>
        <v>0.3</v>
      </c>
      <c r="N17" s="18" t="s">
        <v>30</v>
      </c>
      <c r="O17" s="11">
        <f t="shared" si="6"/>
        <v>4789.8</v>
      </c>
      <c r="P17" s="2">
        <f t="shared" si="7"/>
        <v>3504.1428571428573</v>
      </c>
      <c r="Q17" s="5">
        <f t="shared" si="8"/>
        <v>-26.84156212904803</v>
      </c>
      <c r="R17" s="4">
        <f t="shared" si="9"/>
        <v>0.4</v>
      </c>
      <c r="S17" s="2">
        <f t="shared" si="10"/>
        <v>1451.4545454545455</v>
      </c>
      <c r="T17" s="2">
        <f t="shared" si="11"/>
        <v>1114.9545454545455</v>
      </c>
      <c r="U17" s="5">
        <f t="shared" si="12"/>
        <v>-23.183640235500434</v>
      </c>
      <c r="V17" s="4">
        <f t="shared" si="13"/>
        <v>0.7</v>
      </c>
    </row>
    <row r="18" spans="1:22" ht="13.5" customHeight="1">
      <c r="A18" s="18" t="s">
        <v>31</v>
      </c>
      <c r="B18" s="11">
        <v>54</v>
      </c>
      <c r="C18" s="2">
        <v>48</v>
      </c>
      <c r="D18" s="5">
        <f t="shared" si="0"/>
        <v>-11.111111111111114</v>
      </c>
      <c r="E18" s="4">
        <f t="shared" si="1"/>
        <v>5.5</v>
      </c>
      <c r="F18" s="2">
        <v>194</v>
      </c>
      <c r="G18" s="2">
        <v>238</v>
      </c>
      <c r="H18" s="5">
        <f t="shared" si="2"/>
        <v>22.680412371134025</v>
      </c>
      <c r="I18" s="4">
        <f t="shared" si="3"/>
        <v>4.5</v>
      </c>
      <c r="J18" s="2">
        <v>130420</v>
      </c>
      <c r="K18" s="2">
        <v>128390</v>
      </c>
      <c r="L18" s="5">
        <f t="shared" si="4"/>
        <v>-1.5565097377702841</v>
      </c>
      <c r="M18" s="6">
        <f t="shared" si="5"/>
        <v>1.5</v>
      </c>
      <c r="N18" s="18" t="s">
        <v>31</v>
      </c>
      <c r="O18" s="11">
        <f t="shared" si="6"/>
        <v>2415.185185185185</v>
      </c>
      <c r="P18" s="2">
        <f t="shared" si="7"/>
        <v>2674.7916666666665</v>
      </c>
      <c r="Q18" s="5">
        <f t="shared" si="8"/>
        <v>10.74892654500843</v>
      </c>
      <c r="R18" s="4">
        <f t="shared" si="9"/>
        <v>0.3</v>
      </c>
      <c r="S18" s="2">
        <f t="shared" si="10"/>
        <v>672.2680412371134</v>
      </c>
      <c r="T18" s="2">
        <f t="shared" si="11"/>
        <v>539.453781512605</v>
      </c>
      <c r="U18" s="5">
        <f t="shared" si="12"/>
        <v>-19.756146592972414</v>
      </c>
      <c r="V18" s="4">
        <f t="shared" si="13"/>
        <v>0.3</v>
      </c>
    </row>
    <row r="19" spans="1:22" ht="13.5" customHeight="1">
      <c r="A19" s="18" t="s">
        <v>32</v>
      </c>
      <c r="B19" s="11">
        <v>18</v>
      </c>
      <c r="C19" s="2">
        <v>14</v>
      </c>
      <c r="D19" s="5">
        <f t="shared" si="0"/>
        <v>-22.222222222222214</v>
      </c>
      <c r="E19" s="4">
        <f t="shared" si="1"/>
        <v>1.6</v>
      </c>
      <c r="F19" s="2">
        <v>43</v>
      </c>
      <c r="G19" s="2">
        <v>40</v>
      </c>
      <c r="H19" s="5">
        <f t="shared" si="2"/>
        <v>-6.976744186046517</v>
      </c>
      <c r="I19" s="4">
        <f t="shared" si="3"/>
        <v>0.8</v>
      </c>
      <c r="J19" s="2">
        <v>50996</v>
      </c>
      <c r="K19" s="2">
        <v>44436</v>
      </c>
      <c r="L19" s="5">
        <f t="shared" si="4"/>
        <v>-12.863754019923135</v>
      </c>
      <c r="M19" s="6">
        <f t="shared" si="5"/>
        <v>0.5</v>
      </c>
      <c r="N19" s="18" t="s">
        <v>32</v>
      </c>
      <c r="O19" s="11">
        <f t="shared" si="6"/>
        <v>2833.1111111111113</v>
      </c>
      <c r="P19" s="2">
        <f t="shared" si="7"/>
        <v>3174</v>
      </c>
      <c r="Q19" s="5">
        <f t="shared" si="8"/>
        <v>12.032316260098824</v>
      </c>
      <c r="R19" s="4">
        <f t="shared" si="9"/>
        <v>0.3</v>
      </c>
      <c r="S19" s="2">
        <f t="shared" si="10"/>
        <v>1185.953488372093</v>
      </c>
      <c r="T19" s="2">
        <f t="shared" si="11"/>
        <v>1110.9</v>
      </c>
      <c r="U19" s="5">
        <f t="shared" si="12"/>
        <v>-6.328535571417362</v>
      </c>
      <c r="V19" s="4">
        <f t="shared" si="13"/>
        <v>0.7</v>
      </c>
    </row>
    <row r="20" spans="1:22" ht="13.5" customHeight="1">
      <c r="A20" s="18" t="s">
        <v>33</v>
      </c>
      <c r="B20" s="11">
        <v>101</v>
      </c>
      <c r="C20" s="2">
        <v>120</v>
      </c>
      <c r="D20" s="5">
        <f t="shared" si="0"/>
        <v>18.811881188118804</v>
      </c>
      <c r="E20" s="4">
        <f t="shared" si="1"/>
        <v>13.8</v>
      </c>
      <c r="F20" s="2">
        <v>660</v>
      </c>
      <c r="G20" s="2">
        <v>1136</v>
      </c>
      <c r="H20" s="5">
        <f t="shared" si="2"/>
        <v>72.12121212121212</v>
      </c>
      <c r="I20" s="4">
        <f t="shared" si="3"/>
        <v>21.4</v>
      </c>
      <c r="J20" s="2">
        <v>1015545</v>
      </c>
      <c r="K20" s="2">
        <v>1163882</v>
      </c>
      <c r="L20" s="5">
        <f t="shared" si="4"/>
        <v>14.606639784549188</v>
      </c>
      <c r="M20" s="6">
        <f t="shared" si="5"/>
        <v>13.9</v>
      </c>
      <c r="N20" s="18" t="s">
        <v>33</v>
      </c>
      <c r="O20" s="11">
        <f t="shared" si="6"/>
        <v>10054.90099009901</v>
      </c>
      <c r="P20" s="2">
        <f t="shared" si="7"/>
        <v>9699.016666666666</v>
      </c>
      <c r="Q20" s="5">
        <f t="shared" si="8"/>
        <v>-3.5394115146711016</v>
      </c>
      <c r="R20" s="4">
        <f t="shared" si="9"/>
        <v>1</v>
      </c>
      <c r="S20" s="2">
        <f t="shared" si="10"/>
        <v>1538.7045454545455</v>
      </c>
      <c r="T20" s="2">
        <f t="shared" si="11"/>
        <v>1024.5440140845071</v>
      </c>
      <c r="U20" s="5">
        <f t="shared" si="12"/>
        <v>-33.41515646320205</v>
      </c>
      <c r="V20" s="4">
        <f t="shared" si="13"/>
        <v>0.6</v>
      </c>
    </row>
    <row r="21" spans="1:22" ht="13.5" customHeight="1">
      <c r="A21" s="18" t="s">
        <v>9</v>
      </c>
      <c r="B21" s="11">
        <v>76</v>
      </c>
      <c r="C21" s="2">
        <v>95</v>
      </c>
      <c r="D21" s="5">
        <f t="shared" si="0"/>
        <v>25</v>
      </c>
      <c r="E21" s="4">
        <f t="shared" si="1"/>
        <v>11</v>
      </c>
      <c r="F21" s="2">
        <v>450</v>
      </c>
      <c r="G21" s="2">
        <v>502</v>
      </c>
      <c r="H21" s="5">
        <f t="shared" si="2"/>
        <v>11.555555555555557</v>
      </c>
      <c r="I21" s="4">
        <f t="shared" si="3"/>
        <v>9.4</v>
      </c>
      <c r="J21" s="2">
        <v>1797052</v>
      </c>
      <c r="K21" s="2">
        <v>1445458</v>
      </c>
      <c r="L21" s="5">
        <f t="shared" si="4"/>
        <v>-19.56504319296269</v>
      </c>
      <c r="M21" s="6">
        <f t="shared" si="5"/>
        <v>17.2</v>
      </c>
      <c r="N21" s="18" t="s">
        <v>9</v>
      </c>
      <c r="O21" s="11">
        <f t="shared" si="6"/>
        <v>23645.42105263158</v>
      </c>
      <c r="P21" s="2">
        <f t="shared" si="7"/>
        <v>15215.347368421053</v>
      </c>
      <c r="Q21" s="5">
        <f t="shared" si="8"/>
        <v>-35.65203455437016</v>
      </c>
      <c r="R21" s="4">
        <f t="shared" si="9"/>
        <v>1.6</v>
      </c>
      <c r="S21" s="2">
        <f t="shared" si="10"/>
        <v>3993.448888888889</v>
      </c>
      <c r="T21" s="2">
        <f t="shared" si="11"/>
        <v>2879.398406374502</v>
      </c>
      <c r="U21" s="5">
        <f t="shared" si="12"/>
        <v>-27.896951069388876</v>
      </c>
      <c r="V21" s="4">
        <f t="shared" si="13"/>
        <v>1.8</v>
      </c>
    </row>
    <row r="22" spans="1:22" ht="13.5" customHeight="1">
      <c r="A22" s="18" t="s">
        <v>34</v>
      </c>
      <c r="B22" s="11">
        <v>13</v>
      </c>
      <c r="C22" s="2">
        <v>5</v>
      </c>
      <c r="D22" s="5">
        <f t="shared" si="0"/>
        <v>-61.53846153846153</v>
      </c>
      <c r="E22" s="4">
        <f t="shared" si="1"/>
        <v>0.6</v>
      </c>
      <c r="F22" s="2">
        <v>24</v>
      </c>
      <c r="G22" s="2">
        <v>9</v>
      </c>
      <c r="H22" s="5">
        <f t="shared" si="2"/>
        <v>-62.5</v>
      </c>
      <c r="I22" s="4">
        <f t="shared" si="3"/>
        <v>0.2</v>
      </c>
      <c r="J22" s="2">
        <v>8986</v>
      </c>
      <c r="K22" s="2">
        <v>3371</v>
      </c>
      <c r="L22" s="5">
        <f t="shared" si="4"/>
        <v>-62.486089472512795</v>
      </c>
      <c r="M22" s="6">
        <f t="shared" si="5"/>
        <v>0</v>
      </c>
      <c r="N22" s="18" t="s">
        <v>34</v>
      </c>
      <c r="O22" s="11">
        <f t="shared" si="6"/>
        <v>691.2307692307693</v>
      </c>
      <c r="P22" s="2">
        <f t="shared" si="7"/>
        <v>674.2</v>
      </c>
      <c r="Q22" s="5">
        <f t="shared" si="8"/>
        <v>-2.4638326285332823</v>
      </c>
      <c r="R22" s="4">
        <f t="shared" si="9"/>
        <v>0.1</v>
      </c>
      <c r="S22" s="2">
        <f t="shared" si="10"/>
        <v>374.4166666666667</v>
      </c>
      <c r="T22" s="2">
        <f t="shared" si="11"/>
        <v>374.55555555555554</v>
      </c>
      <c r="U22" s="5">
        <f t="shared" si="12"/>
        <v>0.0370947399658661</v>
      </c>
      <c r="V22" s="4">
        <f t="shared" si="13"/>
        <v>0.2</v>
      </c>
    </row>
    <row r="23" spans="1:22" ht="13.5" customHeight="1">
      <c r="A23" s="18" t="s">
        <v>35</v>
      </c>
      <c r="B23" s="11">
        <v>22</v>
      </c>
      <c r="C23" s="2">
        <v>15</v>
      </c>
      <c r="D23" s="5">
        <f t="shared" si="0"/>
        <v>-31.818181818181827</v>
      </c>
      <c r="E23" s="4">
        <f t="shared" si="1"/>
        <v>1.7</v>
      </c>
      <c r="F23" s="2">
        <v>81</v>
      </c>
      <c r="G23" s="2">
        <v>58</v>
      </c>
      <c r="H23" s="5">
        <f t="shared" si="2"/>
        <v>-28.395061728395063</v>
      </c>
      <c r="I23" s="4">
        <f t="shared" si="3"/>
        <v>1.1</v>
      </c>
      <c r="J23" s="2">
        <v>130853</v>
      </c>
      <c r="K23" s="2">
        <v>71729</v>
      </c>
      <c r="L23" s="5">
        <f t="shared" si="4"/>
        <v>-45.18352655269654</v>
      </c>
      <c r="M23" s="6">
        <f t="shared" si="5"/>
        <v>0.9</v>
      </c>
      <c r="N23" s="18" t="s">
        <v>35</v>
      </c>
      <c r="O23" s="11">
        <f t="shared" si="6"/>
        <v>5947.863636363636</v>
      </c>
      <c r="P23" s="2">
        <f t="shared" si="7"/>
        <v>4781.933333333333</v>
      </c>
      <c r="Q23" s="5">
        <f t="shared" si="8"/>
        <v>-19.602505610621577</v>
      </c>
      <c r="R23" s="4">
        <f t="shared" si="9"/>
        <v>0.5</v>
      </c>
      <c r="S23" s="2">
        <f t="shared" si="10"/>
        <v>1615.469135802469</v>
      </c>
      <c r="T23" s="2">
        <f t="shared" si="11"/>
        <v>1236.7068965517242</v>
      </c>
      <c r="U23" s="5">
        <f t="shared" si="12"/>
        <v>-23.445959496007234</v>
      </c>
      <c r="V23" s="4">
        <f t="shared" si="13"/>
        <v>0.8</v>
      </c>
    </row>
    <row r="24" spans="1:22" ht="13.5" customHeight="1">
      <c r="A24" s="18" t="s">
        <v>36</v>
      </c>
      <c r="B24" s="11">
        <v>39</v>
      </c>
      <c r="C24" s="2">
        <v>47</v>
      </c>
      <c r="D24" s="5">
        <f t="shared" si="0"/>
        <v>20.51282051282051</v>
      </c>
      <c r="E24" s="4">
        <f t="shared" si="1"/>
        <v>5.4</v>
      </c>
      <c r="F24" s="2">
        <v>138</v>
      </c>
      <c r="G24" s="2">
        <v>215</v>
      </c>
      <c r="H24" s="5">
        <f t="shared" si="2"/>
        <v>55.797101449275374</v>
      </c>
      <c r="I24" s="4">
        <f t="shared" si="3"/>
        <v>4</v>
      </c>
      <c r="J24" s="2">
        <v>274516</v>
      </c>
      <c r="K24" s="2">
        <v>473437</v>
      </c>
      <c r="L24" s="5">
        <f t="shared" si="4"/>
        <v>72.4624429905725</v>
      </c>
      <c r="M24" s="6">
        <f t="shared" si="5"/>
        <v>5.6</v>
      </c>
      <c r="N24" s="18" t="s">
        <v>36</v>
      </c>
      <c r="O24" s="11">
        <f t="shared" si="6"/>
        <v>7038.871794871795</v>
      </c>
      <c r="P24" s="2">
        <f t="shared" si="7"/>
        <v>10073.127659574468</v>
      </c>
      <c r="Q24" s="5">
        <f t="shared" si="8"/>
        <v>43.10713354536867</v>
      </c>
      <c r="R24" s="4">
        <f t="shared" si="9"/>
        <v>1</v>
      </c>
      <c r="S24" s="2">
        <f t="shared" si="10"/>
        <v>1989.2463768115942</v>
      </c>
      <c r="T24" s="2">
        <f t="shared" si="11"/>
        <v>2202.032558139535</v>
      </c>
      <c r="U24" s="5">
        <f t="shared" si="12"/>
        <v>10.69682387301863</v>
      </c>
      <c r="V24" s="4">
        <f t="shared" si="13"/>
        <v>1.4</v>
      </c>
    </row>
    <row r="25" spans="1:22" ht="13.5" customHeight="1">
      <c r="A25" s="18" t="s">
        <v>37</v>
      </c>
      <c r="B25" s="11">
        <v>29</v>
      </c>
      <c r="C25" s="2">
        <v>29</v>
      </c>
      <c r="D25" s="5">
        <f t="shared" si="0"/>
        <v>0</v>
      </c>
      <c r="E25" s="4">
        <f t="shared" si="1"/>
        <v>3.3</v>
      </c>
      <c r="F25" s="2">
        <v>75</v>
      </c>
      <c r="G25" s="2">
        <v>160</v>
      </c>
      <c r="H25" s="5">
        <f t="shared" si="2"/>
        <v>113.33333333333334</v>
      </c>
      <c r="I25" s="4">
        <f t="shared" si="3"/>
        <v>3</v>
      </c>
      <c r="J25" s="2">
        <v>150357</v>
      </c>
      <c r="K25" s="2">
        <v>264430</v>
      </c>
      <c r="L25" s="5">
        <f t="shared" si="4"/>
        <v>75.86810058726897</v>
      </c>
      <c r="M25" s="6">
        <f t="shared" si="5"/>
        <v>3.1</v>
      </c>
      <c r="N25" s="18" t="s">
        <v>37</v>
      </c>
      <c r="O25" s="11">
        <f t="shared" si="6"/>
        <v>5184.724137931034</v>
      </c>
      <c r="P25" s="2">
        <f t="shared" si="7"/>
        <v>9118.275862068966</v>
      </c>
      <c r="Q25" s="5">
        <f t="shared" si="8"/>
        <v>75.86810058726897</v>
      </c>
      <c r="R25" s="4">
        <f t="shared" si="9"/>
        <v>0.9</v>
      </c>
      <c r="S25" s="2">
        <f t="shared" si="10"/>
        <v>2004.76</v>
      </c>
      <c r="T25" s="2">
        <f t="shared" si="11"/>
        <v>1652.6875</v>
      </c>
      <c r="U25" s="5">
        <f t="shared" si="12"/>
        <v>-17.561827849717673</v>
      </c>
      <c r="V25" s="4">
        <f t="shared" si="13"/>
        <v>1</v>
      </c>
    </row>
    <row r="26" spans="1:22" ht="13.5" customHeight="1">
      <c r="A26" s="18" t="s">
        <v>38</v>
      </c>
      <c r="B26" s="11">
        <v>58</v>
      </c>
      <c r="C26" s="2">
        <v>63</v>
      </c>
      <c r="D26" s="5">
        <f t="shared" si="0"/>
        <v>8.620689655172413</v>
      </c>
      <c r="E26" s="4">
        <f t="shared" si="1"/>
        <v>7.3</v>
      </c>
      <c r="F26" s="2">
        <v>257</v>
      </c>
      <c r="G26" s="2">
        <v>364</v>
      </c>
      <c r="H26" s="5">
        <f t="shared" si="2"/>
        <v>41.634241245136195</v>
      </c>
      <c r="I26" s="4">
        <f t="shared" si="3"/>
        <v>6.8</v>
      </c>
      <c r="J26" s="2">
        <v>445059</v>
      </c>
      <c r="K26" s="2">
        <v>476274</v>
      </c>
      <c r="L26" s="5">
        <f t="shared" si="4"/>
        <v>7.0136768383517705</v>
      </c>
      <c r="M26" s="6">
        <f t="shared" si="5"/>
        <v>5.7</v>
      </c>
      <c r="N26" s="18" t="s">
        <v>38</v>
      </c>
      <c r="O26" s="11">
        <f t="shared" si="6"/>
        <v>7673.431034482759</v>
      </c>
      <c r="P26" s="2">
        <f t="shared" si="7"/>
        <v>7559.9047619047615</v>
      </c>
      <c r="Q26" s="5">
        <f t="shared" si="8"/>
        <v>-1.4794721170729872</v>
      </c>
      <c r="R26" s="4">
        <f t="shared" si="9"/>
        <v>0.8</v>
      </c>
      <c r="S26" s="2">
        <f t="shared" si="10"/>
        <v>1731.7470817120623</v>
      </c>
      <c r="T26" s="2">
        <f t="shared" si="11"/>
        <v>1308.4450549450548</v>
      </c>
      <c r="U26" s="5">
        <f t="shared" si="12"/>
        <v>-24.44364025424065</v>
      </c>
      <c r="V26" s="4">
        <f t="shared" si="13"/>
        <v>0.8</v>
      </c>
    </row>
    <row r="27" spans="1:22" ht="13.5" customHeight="1">
      <c r="A27" s="18" t="s">
        <v>39</v>
      </c>
      <c r="B27" s="11">
        <v>9</v>
      </c>
      <c r="C27" s="2">
        <v>11</v>
      </c>
      <c r="D27" s="5">
        <f t="shared" si="0"/>
        <v>22.22222222222223</v>
      </c>
      <c r="E27" s="4">
        <f t="shared" si="1"/>
        <v>1.3</v>
      </c>
      <c r="F27" s="2">
        <v>21</v>
      </c>
      <c r="G27" s="2">
        <v>26</v>
      </c>
      <c r="H27" s="5">
        <f t="shared" si="2"/>
        <v>23.80952380952381</v>
      </c>
      <c r="I27" s="4">
        <f t="shared" si="3"/>
        <v>0.5</v>
      </c>
      <c r="J27" s="2">
        <v>45191</v>
      </c>
      <c r="K27" s="2">
        <v>47416</v>
      </c>
      <c r="L27" s="5">
        <f t="shared" si="4"/>
        <v>4.923546723905204</v>
      </c>
      <c r="M27" s="6">
        <f t="shared" si="5"/>
        <v>0.6</v>
      </c>
      <c r="N27" s="18" t="s">
        <v>39</v>
      </c>
      <c r="O27" s="11">
        <f t="shared" si="6"/>
        <v>5021.222222222223</v>
      </c>
      <c r="P27" s="2">
        <f t="shared" si="7"/>
        <v>4310.545454545455</v>
      </c>
      <c r="Q27" s="5">
        <f t="shared" si="8"/>
        <v>-14.15346177135028</v>
      </c>
      <c r="R27" s="4">
        <f t="shared" si="9"/>
        <v>0.4</v>
      </c>
      <c r="S27" s="2">
        <f t="shared" si="10"/>
        <v>2151.9523809523807</v>
      </c>
      <c r="T27" s="2">
        <f t="shared" si="11"/>
        <v>1823.6923076923076</v>
      </c>
      <c r="U27" s="5">
        <f t="shared" si="12"/>
        <v>-15.254058415307341</v>
      </c>
      <c r="V27" s="4">
        <f t="shared" si="13"/>
        <v>1.2</v>
      </c>
    </row>
    <row r="28" spans="1:22" ht="13.5" customHeight="1">
      <c r="A28" s="18" t="s">
        <v>40</v>
      </c>
      <c r="B28" s="11">
        <v>53</v>
      </c>
      <c r="C28" s="2">
        <v>53</v>
      </c>
      <c r="D28" s="5">
        <f t="shared" si="0"/>
        <v>0</v>
      </c>
      <c r="E28" s="4">
        <f t="shared" si="1"/>
        <v>6.1</v>
      </c>
      <c r="F28" s="2">
        <v>309</v>
      </c>
      <c r="G28" s="2">
        <v>320</v>
      </c>
      <c r="H28" s="5">
        <f t="shared" si="2"/>
        <v>3.559870550161804</v>
      </c>
      <c r="I28" s="4">
        <f t="shared" si="3"/>
        <v>6</v>
      </c>
      <c r="J28" s="2">
        <v>873331</v>
      </c>
      <c r="K28" s="2">
        <v>947061</v>
      </c>
      <c r="L28" s="5">
        <f t="shared" si="4"/>
        <v>8.442388968214814</v>
      </c>
      <c r="M28" s="6">
        <f t="shared" si="5"/>
        <v>11.3</v>
      </c>
      <c r="N28" s="18" t="s">
        <v>40</v>
      </c>
      <c r="O28" s="11">
        <f t="shared" si="6"/>
        <v>16477.943396226416</v>
      </c>
      <c r="P28" s="2">
        <f t="shared" si="7"/>
        <v>17869.075471698114</v>
      </c>
      <c r="Q28" s="5">
        <f t="shared" si="8"/>
        <v>8.442388968214814</v>
      </c>
      <c r="R28" s="4">
        <f t="shared" si="9"/>
        <v>1.8</v>
      </c>
      <c r="S28" s="2">
        <f t="shared" si="10"/>
        <v>2826.313915857605</v>
      </c>
      <c r="T28" s="2">
        <f t="shared" si="11"/>
        <v>2959.565625</v>
      </c>
      <c r="U28" s="5">
        <f t="shared" si="12"/>
        <v>4.714681847432416</v>
      </c>
      <c r="V28" s="4">
        <f t="shared" si="13"/>
        <v>1.9</v>
      </c>
    </row>
    <row r="29" spans="1:22" ht="13.5" customHeight="1">
      <c r="A29" s="18" t="s">
        <v>41</v>
      </c>
      <c r="B29" s="11">
        <v>37</v>
      </c>
      <c r="C29" s="2">
        <v>38</v>
      </c>
      <c r="D29" s="5">
        <f t="shared" si="0"/>
        <v>2.7027027027026946</v>
      </c>
      <c r="E29" s="4">
        <f t="shared" si="1"/>
        <v>4.4</v>
      </c>
      <c r="F29" s="2">
        <v>509</v>
      </c>
      <c r="G29" s="2">
        <v>440</v>
      </c>
      <c r="H29" s="5">
        <f t="shared" si="2"/>
        <v>-13.555992141453828</v>
      </c>
      <c r="I29" s="4">
        <f t="shared" si="3"/>
        <v>8.3</v>
      </c>
      <c r="J29" s="2">
        <v>209241</v>
      </c>
      <c r="K29" s="2">
        <v>227504</v>
      </c>
      <c r="L29" s="5">
        <f t="shared" si="4"/>
        <v>8.728212921941676</v>
      </c>
      <c r="M29" s="6">
        <f t="shared" si="5"/>
        <v>2.7</v>
      </c>
      <c r="N29" s="18" t="s">
        <v>41</v>
      </c>
      <c r="O29" s="11">
        <f t="shared" si="6"/>
        <v>5655.1621621621625</v>
      </c>
      <c r="P29" s="2">
        <f t="shared" si="7"/>
        <v>5986.9473684210525</v>
      </c>
      <c r="Q29" s="5">
        <f t="shared" si="8"/>
        <v>5.866944160837946</v>
      </c>
      <c r="R29" s="4">
        <f t="shared" si="9"/>
        <v>0.6</v>
      </c>
      <c r="S29" s="2">
        <f t="shared" si="10"/>
        <v>411.08251473477407</v>
      </c>
      <c r="T29" s="2">
        <f t="shared" si="11"/>
        <v>517.0545454545454</v>
      </c>
      <c r="U29" s="5">
        <f t="shared" si="12"/>
        <v>25.778773584700716</v>
      </c>
      <c r="V29" s="4">
        <f t="shared" si="13"/>
        <v>0.3</v>
      </c>
    </row>
    <row r="30" spans="1:22" ht="13.5" customHeight="1">
      <c r="A30" s="18" t="s">
        <v>42</v>
      </c>
      <c r="B30" s="11">
        <v>32</v>
      </c>
      <c r="C30" s="2">
        <v>28</v>
      </c>
      <c r="D30" s="5">
        <f t="shared" si="0"/>
        <v>-12.5</v>
      </c>
      <c r="E30" s="4">
        <f t="shared" si="1"/>
        <v>3.2</v>
      </c>
      <c r="F30" s="2">
        <v>96</v>
      </c>
      <c r="G30" s="2">
        <v>130</v>
      </c>
      <c r="H30" s="5">
        <f t="shared" si="2"/>
        <v>35.416666666666686</v>
      </c>
      <c r="I30" s="4">
        <f t="shared" si="3"/>
        <v>2.4</v>
      </c>
      <c r="J30" s="2">
        <v>201272</v>
      </c>
      <c r="K30" s="2">
        <v>159481</v>
      </c>
      <c r="L30" s="5">
        <f t="shared" si="4"/>
        <v>-20.763444493024366</v>
      </c>
      <c r="M30" s="6">
        <f t="shared" si="5"/>
        <v>1.9</v>
      </c>
      <c r="N30" s="29" t="s">
        <v>42</v>
      </c>
      <c r="O30" s="11">
        <f t="shared" si="6"/>
        <v>6289.75</v>
      </c>
      <c r="P30" s="2">
        <f t="shared" si="7"/>
        <v>5695.75</v>
      </c>
      <c r="Q30" s="5">
        <f t="shared" si="8"/>
        <v>-9.443936563456418</v>
      </c>
      <c r="R30" s="4">
        <f t="shared" si="9"/>
        <v>0.6</v>
      </c>
      <c r="S30" s="2">
        <f t="shared" si="10"/>
        <v>2096.5833333333335</v>
      </c>
      <c r="T30" s="2">
        <f t="shared" si="11"/>
        <v>1226.7769230769231</v>
      </c>
      <c r="U30" s="5">
        <f t="shared" si="12"/>
        <v>-41.48685131792569</v>
      </c>
      <c r="V30" s="4">
        <f t="shared" si="13"/>
        <v>0.8</v>
      </c>
    </row>
    <row r="31" spans="1:22" ht="13.5" customHeight="1">
      <c r="A31" s="18" t="s">
        <v>43</v>
      </c>
      <c r="B31" s="11">
        <v>6</v>
      </c>
      <c r="C31" s="2">
        <v>3</v>
      </c>
      <c r="D31" s="5">
        <f t="shared" si="0"/>
        <v>-50</v>
      </c>
      <c r="E31" s="4">
        <f t="shared" si="1"/>
        <v>0.3</v>
      </c>
      <c r="F31" s="2">
        <v>15</v>
      </c>
      <c r="G31" s="2">
        <v>12</v>
      </c>
      <c r="H31" s="5">
        <f t="shared" si="2"/>
        <v>-20</v>
      </c>
      <c r="I31" s="4">
        <f t="shared" si="3"/>
        <v>0.2</v>
      </c>
      <c r="J31" s="2">
        <v>17499</v>
      </c>
      <c r="K31" s="2">
        <v>17200</v>
      </c>
      <c r="L31" s="5">
        <f t="shared" si="4"/>
        <v>-1.7086690668038074</v>
      </c>
      <c r="M31" s="6">
        <f t="shared" si="5"/>
        <v>0.2</v>
      </c>
      <c r="N31" s="18" t="s">
        <v>43</v>
      </c>
      <c r="O31" s="11">
        <f t="shared" si="6"/>
        <v>2916.5</v>
      </c>
      <c r="P31" s="2">
        <f t="shared" si="7"/>
        <v>5733.333333333333</v>
      </c>
      <c r="Q31" s="5">
        <f t="shared" si="8"/>
        <v>96.58266186639236</v>
      </c>
      <c r="R31" s="4">
        <f t="shared" si="9"/>
        <v>0.6</v>
      </c>
      <c r="S31" s="2">
        <f t="shared" si="10"/>
        <v>1166.6</v>
      </c>
      <c r="T31" s="2">
        <f t="shared" si="11"/>
        <v>1433.3333333333333</v>
      </c>
      <c r="U31" s="5">
        <f t="shared" si="12"/>
        <v>22.864163666495244</v>
      </c>
      <c r="V31" s="4">
        <f t="shared" si="13"/>
        <v>0.9</v>
      </c>
    </row>
    <row r="32" spans="1:22" ht="13.5" customHeight="1">
      <c r="A32" s="18" t="s">
        <v>44</v>
      </c>
      <c r="B32" s="11">
        <v>11</v>
      </c>
      <c r="C32" s="2">
        <v>12</v>
      </c>
      <c r="D32" s="5">
        <f t="shared" si="0"/>
        <v>9.09090909090908</v>
      </c>
      <c r="E32" s="4">
        <f t="shared" si="1"/>
        <v>1.4</v>
      </c>
      <c r="F32" s="2">
        <v>35</v>
      </c>
      <c r="G32" s="2">
        <v>42</v>
      </c>
      <c r="H32" s="5">
        <f t="shared" si="2"/>
        <v>20</v>
      </c>
      <c r="I32" s="4">
        <f t="shared" si="3"/>
        <v>0.8</v>
      </c>
      <c r="J32" s="2">
        <v>46250</v>
      </c>
      <c r="K32" s="2">
        <v>58776</v>
      </c>
      <c r="L32" s="5">
        <f t="shared" si="4"/>
        <v>27.083243243243246</v>
      </c>
      <c r="M32" s="6">
        <f t="shared" si="5"/>
        <v>0.7</v>
      </c>
      <c r="N32" s="18" t="s">
        <v>44</v>
      </c>
      <c r="O32" s="11">
        <f t="shared" si="6"/>
        <v>4204.545454545455</v>
      </c>
      <c r="P32" s="2">
        <f t="shared" si="7"/>
        <v>4898</v>
      </c>
      <c r="Q32" s="5">
        <f t="shared" si="8"/>
        <v>16.492972972972964</v>
      </c>
      <c r="R32" s="4">
        <f t="shared" si="9"/>
        <v>0.5</v>
      </c>
      <c r="S32" s="2">
        <f t="shared" si="10"/>
        <v>1321.4285714285713</v>
      </c>
      <c r="T32" s="2">
        <f t="shared" si="11"/>
        <v>1399.4285714285713</v>
      </c>
      <c r="U32" s="5">
        <f t="shared" si="12"/>
        <v>5.9027027027026975</v>
      </c>
      <c r="V32" s="4">
        <f t="shared" si="13"/>
        <v>0.9</v>
      </c>
    </row>
    <row r="33" spans="1:22" ht="13.5" customHeight="1">
      <c r="A33" s="18" t="s">
        <v>45</v>
      </c>
      <c r="B33" s="11">
        <v>78</v>
      </c>
      <c r="C33" s="2">
        <v>93</v>
      </c>
      <c r="D33" s="5">
        <f t="shared" si="0"/>
        <v>19.230769230769226</v>
      </c>
      <c r="E33" s="4">
        <f t="shared" si="1"/>
        <v>10.7</v>
      </c>
      <c r="F33" s="2">
        <v>239</v>
      </c>
      <c r="G33" s="2">
        <v>321</v>
      </c>
      <c r="H33" s="5">
        <f t="shared" si="2"/>
        <v>34.30962343096235</v>
      </c>
      <c r="I33" s="4">
        <f t="shared" si="3"/>
        <v>6</v>
      </c>
      <c r="J33" s="2">
        <v>410880</v>
      </c>
      <c r="K33" s="2">
        <v>333388</v>
      </c>
      <c r="L33" s="5">
        <f t="shared" si="4"/>
        <v>-18.860007788161994</v>
      </c>
      <c r="M33" s="6">
        <f t="shared" si="5"/>
        <v>4</v>
      </c>
      <c r="N33" s="30" t="s">
        <v>45</v>
      </c>
      <c r="O33" s="11">
        <f t="shared" si="6"/>
        <v>5267.692307692308</v>
      </c>
      <c r="P33" s="2">
        <f t="shared" si="7"/>
        <v>3584.8172043010754</v>
      </c>
      <c r="Q33" s="5">
        <f t="shared" si="8"/>
        <v>-31.947103306200376</v>
      </c>
      <c r="R33" s="4">
        <f t="shared" si="9"/>
        <v>0.4</v>
      </c>
      <c r="S33" s="2">
        <f t="shared" si="10"/>
        <v>1719.163179916318</v>
      </c>
      <c r="T33" s="2">
        <f t="shared" si="11"/>
        <v>1038.5919003115264</v>
      </c>
      <c r="U33" s="5">
        <f t="shared" si="12"/>
        <v>-39.58735782358479</v>
      </c>
      <c r="V33" s="4">
        <f t="shared" si="13"/>
        <v>0.7</v>
      </c>
    </row>
  </sheetData>
  <mergeCells count="7">
    <mergeCell ref="S2:V2"/>
    <mergeCell ref="A2:A4"/>
    <mergeCell ref="N2:N4"/>
    <mergeCell ref="B2:E2"/>
    <mergeCell ref="F2:I2"/>
    <mergeCell ref="J2:M2"/>
    <mergeCell ref="O2:R2"/>
  </mergeCells>
  <printOptions/>
  <pageMargins left="0.984251968503937" right="0.5905511811023623" top="0.984251968503937" bottom="0.984251968503937" header="0.5118110236220472" footer="0.5118110236220472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SEKI</dc:creator>
  <cp:keywords/>
  <dc:description/>
  <cp:lastModifiedBy>SEKI</cp:lastModifiedBy>
  <cp:lastPrinted>2003-12-01T06:47:35Z</cp:lastPrinted>
  <dcterms:created xsi:type="dcterms:W3CDTF">2003-12-01T06:13:34Z</dcterms:created>
  <dcterms:modified xsi:type="dcterms:W3CDTF">2003-12-26T11:34:42Z</dcterms:modified>
  <cp:category/>
  <cp:version/>
  <cp:contentType/>
  <cp:contentStatus/>
</cp:coreProperties>
</file>