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590" windowWidth="18900" windowHeight="10725" activeTab="0"/>
  </bookViews>
  <sheets>
    <sheet name="第4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<sst xmlns="http://schemas.openxmlformats.org/spreadsheetml/2006/main" count="149" uniqueCount="52">
  <si>
    <t>第４表　小売業　産業小分類別事業所数、従業者数、年間商品販売額、１事業所当たり年間商品販売額、従業者１人当たり年間商品販売額</t>
  </si>
  <si>
    <t>第４表　小売業　産業小分類別事業所数、従業者数、年間商品販売額、１事業所当たり年間商品販売額、従業者１人当たり年間商品販売額…続き</t>
  </si>
  <si>
    <t>区　　　分</t>
  </si>
  <si>
    <t>事　業　所　数</t>
  </si>
  <si>
    <t>従　業　者　数</t>
  </si>
  <si>
    <t>年間商品販売額</t>
  </si>
  <si>
    <t>１事業所当たり年間商品販売額</t>
  </si>
  <si>
    <t>従業者１人当たり年間商品販売額</t>
  </si>
  <si>
    <t>平成14年</t>
  </si>
  <si>
    <t>平成16年</t>
  </si>
  <si>
    <t>増加率</t>
  </si>
  <si>
    <t>構成比</t>
  </si>
  <si>
    <t>（人）</t>
  </si>
  <si>
    <t>（万円）</t>
  </si>
  <si>
    <t>（万円）</t>
  </si>
  <si>
    <t>合　　　計</t>
  </si>
  <si>
    <t>百貨店・総合スーパー</t>
  </si>
  <si>
    <t>その他の各種商品</t>
  </si>
  <si>
    <t>呉服・服地・寝具</t>
  </si>
  <si>
    <t>男子服</t>
  </si>
  <si>
    <t>婦人・子供服</t>
  </si>
  <si>
    <t>靴・履物</t>
  </si>
  <si>
    <t>その他の織物・衣服・身の回り品</t>
  </si>
  <si>
    <t>各種食料品</t>
  </si>
  <si>
    <t>酒</t>
  </si>
  <si>
    <t>食肉</t>
  </si>
  <si>
    <t>鮮魚</t>
  </si>
  <si>
    <t>野菜・果実</t>
  </si>
  <si>
    <t>菓子・パン</t>
  </si>
  <si>
    <t>米穀類</t>
  </si>
  <si>
    <t>その他の飲食料品</t>
  </si>
  <si>
    <t>自動車</t>
  </si>
  <si>
    <t>自転車</t>
  </si>
  <si>
    <t>家具・建具・畳</t>
  </si>
  <si>
    <t>機械器具</t>
  </si>
  <si>
    <t>その他のじゅう器</t>
  </si>
  <si>
    <t>医薬品・化粧品</t>
  </si>
  <si>
    <t>農耕用品</t>
  </si>
  <si>
    <t>燃料</t>
  </si>
  <si>
    <t>書籍・文房具</t>
  </si>
  <si>
    <t>スポーツ用品・がん具・娯楽用品・楽器</t>
  </si>
  <si>
    <t>写真機・写真材料</t>
  </si>
  <si>
    <t>時計・眼鏡・光学機械</t>
  </si>
  <si>
    <t>他に分類されない小売</t>
  </si>
  <si>
    <t>（％）</t>
  </si>
  <si>
    <t>（％）</t>
  </si>
  <si>
    <t>（％）</t>
  </si>
  <si>
    <t>Ｘ</t>
  </si>
  <si>
    <t>Ｘ</t>
  </si>
  <si>
    <t>Ｘ</t>
  </si>
  <si>
    <t>Ｘ</t>
  </si>
  <si>
    <t>Ｘ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</si>
</sst>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.00_ "/>
    <numFmt numFmtId="179" formatCode="0.0000_ "/>
    <numFmt numFmtId="180" formatCode="0.000_ "/>
    <numFmt numFmtId="181" formatCode="0_ "/>
    <numFmt numFmtId="182" formatCode="0.000000_ "/>
    <numFmt numFmtId="183" formatCode="0.00000_ "/>
    <numFmt numFmtId="184" formatCode="0.0000000_ "/>
    <numFmt numFmtId="185" formatCode="0.0_);[Red]\(0.0\)"/>
    <numFmt numFmtId="186" formatCode="#,##0_ ;[Red]\-#,##0\ "/>
    <numFmt numFmtId="187" formatCode="0_);[Red]\(0\)"/>
    <numFmt numFmtId="188" formatCode="#,##0_ "/>
    <numFmt numFmtId="189" formatCode="&quot;\&quot;#,##0.0;&quot;\&quot;\-#,##0.0"/>
    <numFmt numFmtId="190" formatCode="#,##0.0"/>
    <numFmt numFmtId="191" formatCode="#,##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38" fontId="0" fillId="0" borderId="0" xfId="16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2" fillId="2" borderId="5" xfId="0" applyFont="1" applyFill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38" fontId="0" fillId="0" borderId="10" xfId="16" applyBorder="1" applyAlignment="1">
      <alignment vertical="center"/>
    </xf>
    <xf numFmtId="190" fontId="0" fillId="0" borderId="10" xfId="0" applyNumberFormat="1" applyBorder="1" applyAlignment="1">
      <alignment vertical="center"/>
    </xf>
    <xf numFmtId="190" fontId="0" fillId="0" borderId="10" xfId="16" applyNumberFormat="1" applyBorder="1" applyAlignment="1">
      <alignment vertical="center"/>
    </xf>
    <xf numFmtId="3" fontId="0" fillId="0" borderId="10" xfId="16" applyNumberFormat="1" applyBorder="1" applyAlignment="1">
      <alignment vertical="center"/>
    </xf>
    <xf numFmtId="38" fontId="0" fillId="0" borderId="10" xfId="16" applyNumberFormat="1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3" fontId="0" fillId="0" borderId="10" xfId="16" applyNumberFormat="1" applyFont="1" applyBorder="1" applyAlignment="1">
      <alignment horizontal="right" vertical="center"/>
    </xf>
    <xf numFmtId="190" fontId="0" fillId="0" borderId="10" xfId="16" applyNumberFormat="1" applyFont="1" applyBorder="1" applyAlignment="1">
      <alignment horizontal="right" vertical="center"/>
    </xf>
    <xf numFmtId="38" fontId="0" fillId="0" borderId="10" xfId="16" applyFont="1" applyBorder="1" applyAlignment="1">
      <alignment vertical="center"/>
    </xf>
    <xf numFmtId="0" fontId="3" fillId="2" borderId="10" xfId="0" applyFont="1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T34"/>
  <sheetViews>
    <sheetView tabSelected="1" workbookViewId="0" topLeftCell="A1">
      <selection activeCell="M1" sqref="M1"/>
    </sheetView>
  </sheetViews>
  <sheetFormatPr defaultColWidth="9.00390625" defaultRowHeight="13.5"/>
  <cols>
    <col min="1" max="1" width="23.25390625" style="0" customWidth="1"/>
    <col min="10" max="11" width="9.25390625" style="0" bestFit="1" customWidth="1"/>
    <col min="14" max="14" width="23.50390625" style="0" customWidth="1"/>
    <col min="15" max="15" width="9.25390625" style="0" bestFit="1" customWidth="1"/>
    <col min="17" max="17" width="9.125" style="0" customWidth="1"/>
    <col min="18" max="20" width="9.25390625" style="0" customWidth="1"/>
  </cols>
  <sheetData>
    <row r="1" spans="1:14" ht="16.5" customHeight="1">
      <c r="A1" s="1" t="s">
        <v>0</v>
      </c>
      <c r="N1" s="1" t="s">
        <v>1</v>
      </c>
    </row>
    <row r="2" spans="1:20" ht="13.5">
      <c r="A2" s="25" t="s">
        <v>2</v>
      </c>
      <c r="B2" s="31" t="s">
        <v>3</v>
      </c>
      <c r="C2" s="32"/>
      <c r="D2" s="32"/>
      <c r="E2" s="33"/>
      <c r="F2" s="31" t="s">
        <v>4</v>
      </c>
      <c r="G2" s="32"/>
      <c r="H2" s="32"/>
      <c r="I2" s="33"/>
      <c r="J2" s="31" t="s">
        <v>5</v>
      </c>
      <c r="K2" s="32"/>
      <c r="L2" s="32"/>
      <c r="M2" s="33"/>
      <c r="N2" s="25" t="s">
        <v>2</v>
      </c>
      <c r="O2" s="31" t="s">
        <v>6</v>
      </c>
      <c r="P2" s="32"/>
      <c r="Q2" s="33"/>
      <c r="R2" s="28" t="s">
        <v>7</v>
      </c>
      <c r="S2" s="29"/>
      <c r="T2" s="30"/>
    </row>
    <row r="3" spans="1:20" ht="13.5">
      <c r="A3" s="26"/>
      <c r="B3" s="2" t="s">
        <v>8</v>
      </c>
      <c r="C3" s="4" t="s">
        <v>9</v>
      </c>
      <c r="D3" s="4"/>
      <c r="E3" s="4"/>
      <c r="F3" s="2" t="s">
        <v>8</v>
      </c>
      <c r="G3" s="4" t="s">
        <v>9</v>
      </c>
      <c r="H3" s="4"/>
      <c r="I3" s="4"/>
      <c r="J3" s="2" t="s">
        <v>8</v>
      </c>
      <c r="K3" s="4" t="s">
        <v>9</v>
      </c>
      <c r="L3" s="4"/>
      <c r="M3" s="3"/>
      <c r="N3" s="26"/>
      <c r="O3" s="2" t="s">
        <v>8</v>
      </c>
      <c r="P3" s="5" t="s">
        <v>9</v>
      </c>
      <c r="Q3" s="6"/>
      <c r="R3" s="2" t="s">
        <v>8</v>
      </c>
      <c r="S3" s="5" t="s">
        <v>9</v>
      </c>
      <c r="T3" s="6"/>
    </row>
    <row r="4" spans="1:20" ht="13.5">
      <c r="A4" s="26"/>
      <c r="B4" s="7"/>
      <c r="C4" s="7"/>
      <c r="D4" s="8" t="s">
        <v>10</v>
      </c>
      <c r="E4" s="2" t="s">
        <v>11</v>
      </c>
      <c r="F4" s="9"/>
      <c r="G4" s="7"/>
      <c r="H4" s="8" t="s">
        <v>10</v>
      </c>
      <c r="I4" s="10" t="s">
        <v>11</v>
      </c>
      <c r="J4" s="9"/>
      <c r="K4" s="7"/>
      <c r="L4" s="8" t="s">
        <v>10</v>
      </c>
      <c r="M4" s="2" t="s">
        <v>11</v>
      </c>
      <c r="N4" s="26"/>
      <c r="O4" s="9"/>
      <c r="P4" s="7"/>
      <c r="Q4" s="8" t="s">
        <v>10</v>
      </c>
      <c r="R4" s="9"/>
      <c r="S4" s="7"/>
      <c r="T4" s="8" t="s">
        <v>10</v>
      </c>
    </row>
    <row r="5" spans="1:20" ht="13.5">
      <c r="A5" s="27"/>
      <c r="B5" s="12"/>
      <c r="C5" s="13"/>
      <c r="D5" s="13" t="s">
        <v>44</v>
      </c>
      <c r="E5" s="13" t="s">
        <v>44</v>
      </c>
      <c r="F5" s="14" t="s">
        <v>12</v>
      </c>
      <c r="G5" s="12" t="s">
        <v>12</v>
      </c>
      <c r="H5" s="13" t="s">
        <v>45</v>
      </c>
      <c r="I5" s="13" t="s">
        <v>45</v>
      </c>
      <c r="J5" s="14" t="s">
        <v>13</v>
      </c>
      <c r="K5" s="12" t="s">
        <v>14</v>
      </c>
      <c r="L5" s="13" t="s">
        <v>46</v>
      </c>
      <c r="M5" s="12" t="s">
        <v>46</v>
      </c>
      <c r="N5" s="27"/>
      <c r="O5" s="14" t="s">
        <v>13</v>
      </c>
      <c r="P5" s="12" t="s">
        <v>14</v>
      </c>
      <c r="Q5" s="13" t="s">
        <v>46</v>
      </c>
      <c r="R5" s="14" t="s">
        <v>13</v>
      </c>
      <c r="S5" s="12" t="s">
        <v>14</v>
      </c>
      <c r="T5" s="13" t="s">
        <v>46</v>
      </c>
    </row>
    <row r="6" spans="1:20" ht="13.5" customHeight="1">
      <c r="A6" s="11" t="s">
        <v>15</v>
      </c>
      <c r="B6" s="15">
        <f>SUM(B7:B34)</f>
        <v>867</v>
      </c>
      <c r="C6" s="15">
        <f>SUM(C7:C34)</f>
        <v>838</v>
      </c>
      <c r="D6" s="16">
        <f>C6/B6*100-100</f>
        <v>-3.3448673587081856</v>
      </c>
      <c r="E6" s="17">
        <f>SUM(E7:E34)</f>
        <v>100</v>
      </c>
      <c r="F6" s="15">
        <f>SUM(F7:F34)</f>
        <v>5318</v>
      </c>
      <c r="G6" s="18">
        <f>SUM(G7:G34)</f>
        <v>5402</v>
      </c>
      <c r="H6" s="16">
        <f aca="true" t="shared" si="0" ref="H6:H34">(G6/F6*100)-100</f>
        <v>1.5795411808950774</v>
      </c>
      <c r="I6" s="17">
        <f>SUM(I7:I34)</f>
        <v>100.00000000000001</v>
      </c>
      <c r="J6" s="18">
        <v>8395910</v>
      </c>
      <c r="K6" s="15">
        <v>8464531</v>
      </c>
      <c r="L6" s="16">
        <f>(K6/J6*100)-100</f>
        <v>0.8173146210476432</v>
      </c>
      <c r="M6" s="17">
        <v>100</v>
      </c>
      <c r="N6" s="11" t="s">
        <v>15</v>
      </c>
      <c r="O6" s="19">
        <f>ROUND(J6/B6,0)</f>
        <v>9684</v>
      </c>
      <c r="P6" s="15">
        <f>K6/C6</f>
        <v>10100.8723150358</v>
      </c>
      <c r="Q6" s="16">
        <f>(P6/O6*100)-100</f>
        <v>4.304753356420903</v>
      </c>
      <c r="R6" s="15">
        <f>J6/F6</f>
        <v>1578.7720947724708</v>
      </c>
      <c r="S6" s="15">
        <f>K6/G6</f>
        <v>1566.9253980007404</v>
      </c>
      <c r="T6" s="16">
        <f>(S6/R6*100)-100</f>
        <v>-0.7503740920527093</v>
      </c>
    </row>
    <row r="7" spans="1:20" ht="13.5" customHeight="1">
      <c r="A7" s="20" t="s">
        <v>16</v>
      </c>
      <c r="B7" s="15">
        <v>2</v>
      </c>
      <c r="C7" s="15">
        <v>2</v>
      </c>
      <c r="D7" s="16">
        <f>C7/B7*100-100</f>
        <v>0</v>
      </c>
      <c r="E7" s="16">
        <f aca="true" t="shared" si="1" ref="E7:E34">C7/C$6*100</f>
        <v>0.23866348448687352</v>
      </c>
      <c r="F7" s="15">
        <v>449</v>
      </c>
      <c r="G7" s="18">
        <v>429</v>
      </c>
      <c r="H7" s="16">
        <f t="shared" si="0"/>
        <v>-4.4543429844097915</v>
      </c>
      <c r="I7" s="16">
        <f aca="true" t="shared" si="2" ref="I7:I34">G7/G$6*100</f>
        <v>7.941503146982599</v>
      </c>
      <c r="J7" s="21" t="s">
        <v>47</v>
      </c>
      <c r="K7" s="21" t="s">
        <v>47</v>
      </c>
      <c r="L7" s="21" t="s">
        <v>47</v>
      </c>
      <c r="M7" s="21" t="s">
        <v>47</v>
      </c>
      <c r="N7" s="20" t="s">
        <v>16</v>
      </c>
      <c r="O7" s="21" t="s">
        <v>47</v>
      </c>
      <c r="P7" s="21" t="s">
        <v>47</v>
      </c>
      <c r="Q7" s="22" t="s">
        <v>47</v>
      </c>
      <c r="R7" s="21" t="s">
        <v>47</v>
      </c>
      <c r="S7" s="21" t="s">
        <v>47</v>
      </c>
      <c r="T7" s="22" t="s">
        <v>47</v>
      </c>
    </row>
    <row r="8" spans="1:20" ht="13.5" customHeight="1">
      <c r="A8" s="20" t="s">
        <v>17</v>
      </c>
      <c r="B8" s="15">
        <v>3</v>
      </c>
      <c r="C8" s="15">
        <v>6</v>
      </c>
      <c r="D8" s="16">
        <f aca="true" t="shared" si="3" ref="D8:D34">(C8/B8*100)-100</f>
        <v>100</v>
      </c>
      <c r="E8" s="16">
        <f t="shared" si="1"/>
        <v>0.7159904534606205</v>
      </c>
      <c r="F8" s="15">
        <v>24</v>
      </c>
      <c r="G8" s="18">
        <v>63</v>
      </c>
      <c r="H8" s="16">
        <f t="shared" si="0"/>
        <v>162.5</v>
      </c>
      <c r="I8" s="16">
        <f t="shared" si="2"/>
        <v>1.1662347278785634</v>
      </c>
      <c r="J8" s="21" t="s">
        <v>48</v>
      </c>
      <c r="K8" s="21" t="s">
        <v>48</v>
      </c>
      <c r="L8" s="21" t="s">
        <v>48</v>
      </c>
      <c r="M8" s="21" t="s">
        <v>48</v>
      </c>
      <c r="N8" s="20" t="s">
        <v>17</v>
      </c>
      <c r="O8" s="21" t="s">
        <v>48</v>
      </c>
      <c r="P8" s="21" t="s">
        <v>48</v>
      </c>
      <c r="Q8" s="22" t="s">
        <v>48</v>
      </c>
      <c r="R8" s="21" t="s">
        <v>48</v>
      </c>
      <c r="S8" s="21" t="s">
        <v>48</v>
      </c>
      <c r="T8" s="22" t="s">
        <v>48</v>
      </c>
    </row>
    <row r="9" spans="1:20" ht="13.5" customHeight="1">
      <c r="A9" s="20" t="s">
        <v>18</v>
      </c>
      <c r="B9" s="15">
        <v>28</v>
      </c>
      <c r="C9" s="15">
        <v>23</v>
      </c>
      <c r="D9" s="16">
        <f t="shared" si="3"/>
        <v>-17.85714285714286</v>
      </c>
      <c r="E9" s="16">
        <f t="shared" si="1"/>
        <v>2.7446300715990453</v>
      </c>
      <c r="F9" s="15">
        <v>78</v>
      </c>
      <c r="G9" s="18">
        <v>61</v>
      </c>
      <c r="H9" s="16">
        <f t="shared" si="0"/>
        <v>-21.794871794871796</v>
      </c>
      <c r="I9" s="16">
        <f t="shared" si="2"/>
        <v>1.129211403184006</v>
      </c>
      <c r="J9" s="18">
        <v>90277</v>
      </c>
      <c r="K9" s="15">
        <v>72412</v>
      </c>
      <c r="L9" s="16">
        <f aca="true" t="shared" si="4" ref="L9:L15">(K9/J9*100)-100</f>
        <v>-19.78909356757535</v>
      </c>
      <c r="M9" s="16">
        <f aca="true" t="shared" si="5" ref="M9:M15">K9/K$6*100</f>
        <v>0.8554756311956327</v>
      </c>
      <c r="N9" s="20" t="s">
        <v>18</v>
      </c>
      <c r="O9" s="15">
        <f aca="true" t="shared" si="6" ref="O9:P15">J9/B9</f>
        <v>3224.1785714285716</v>
      </c>
      <c r="P9" s="15">
        <f t="shared" si="6"/>
        <v>3148.3478260869565</v>
      </c>
      <c r="Q9" s="16">
        <f aca="true" t="shared" si="7" ref="Q9:Q15">(P9/O9*100)-100</f>
        <v>-2.351939995309124</v>
      </c>
      <c r="R9" s="15">
        <f aca="true" t="shared" si="8" ref="R9:S15">J9/F9</f>
        <v>1157.3974358974358</v>
      </c>
      <c r="S9" s="15">
        <f t="shared" si="8"/>
        <v>1187.0819672131147</v>
      </c>
      <c r="T9" s="16">
        <f aca="true" t="shared" si="9" ref="T9:T15">(S9/R9*100)-100</f>
        <v>2.564765602116765</v>
      </c>
    </row>
    <row r="10" spans="1:20" ht="13.5" customHeight="1">
      <c r="A10" s="20" t="s">
        <v>19</v>
      </c>
      <c r="B10" s="15">
        <v>15</v>
      </c>
      <c r="C10" s="15">
        <v>15</v>
      </c>
      <c r="D10" s="16">
        <f t="shared" si="3"/>
        <v>0</v>
      </c>
      <c r="E10" s="16">
        <f t="shared" si="1"/>
        <v>1.7899761336515514</v>
      </c>
      <c r="F10" s="15">
        <v>58</v>
      </c>
      <c r="G10" s="18">
        <v>51</v>
      </c>
      <c r="H10" s="16">
        <f t="shared" si="0"/>
        <v>-12.06896551724138</v>
      </c>
      <c r="I10" s="16">
        <f t="shared" si="2"/>
        <v>0.944094779711218</v>
      </c>
      <c r="J10" s="18">
        <v>100640</v>
      </c>
      <c r="K10" s="15">
        <v>84349</v>
      </c>
      <c r="L10" s="16">
        <f t="shared" si="4"/>
        <v>-16.187400635930047</v>
      </c>
      <c r="M10" s="16">
        <f t="shared" si="5"/>
        <v>0.9964993925830031</v>
      </c>
      <c r="N10" s="20" t="s">
        <v>19</v>
      </c>
      <c r="O10" s="15">
        <f t="shared" si="6"/>
        <v>6709.333333333333</v>
      </c>
      <c r="P10" s="15">
        <f t="shared" si="6"/>
        <v>5623.266666666666</v>
      </c>
      <c r="Q10" s="16">
        <f t="shared" si="7"/>
        <v>-16.187400635930047</v>
      </c>
      <c r="R10" s="15">
        <f t="shared" si="8"/>
        <v>1735.1724137931035</v>
      </c>
      <c r="S10" s="15">
        <f t="shared" si="8"/>
        <v>1653.9019607843138</v>
      </c>
      <c r="T10" s="16">
        <f t="shared" si="9"/>
        <v>-4.683710527136128</v>
      </c>
    </row>
    <row r="11" spans="1:20" ht="13.5" customHeight="1">
      <c r="A11" s="20" t="s">
        <v>20</v>
      </c>
      <c r="B11" s="15">
        <v>60</v>
      </c>
      <c r="C11" s="15">
        <v>65</v>
      </c>
      <c r="D11" s="16">
        <f t="shared" si="3"/>
        <v>8.333333333333329</v>
      </c>
      <c r="E11" s="16">
        <f t="shared" si="1"/>
        <v>7.756563245823389</v>
      </c>
      <c r="F11" s="15">
        <v>211</v>
      </c>
      <c r="G11" s="18">
        <v>245</v>
      </c>
      <c r="H11" s="16">
        <f t="shared" si="0"/>
        <v>16.113744075829402</v>
      </c>
      <c r="I11" s="16">
        <f t="shared" si="2"/>
        <v>4.535357275083302</v>
      </c>
      <c r="J11" s="18">
        <v>307699</v>
      </c>
      <c r="K11" s="15">
        <v>334997</v>
      </c>
      <c r="L11" s="16">
        <f t="shared" si="4"/>
        <v>8.871657041459358</v>
      </c>
      <c r="M11" s="16">
        <f t="shared" si="5"/>
        <v>3.957655775612376</v>
      </c>
      <c r="N11" s="20" t="s">
        <v>20</v>
      </c>
      <c r="O11" s="15">
        <f t="shared" si="6"/>
        <v>5128.316666666667</v>
      </c>
      <c r="P11" s="15">
        <f t="shared" si="6"/>
        <v>5153.8</v>
      </c>
      <c r="Q11" s="16">
        <f t="shared" si="7"/>
        <v>0.4969141921163214</v>
      </c>
      <c r="R11" s="15">
        <f t="shared" si="8"/>
        <v>1458.2890995260664</v>
      </c>
      <c r="S11" s="15">
        <f t="shared" si="8"/>
        <v>1367.334693877551</v>
      </c>
      <c r="T11" s="16">
        <f t="shared" si="9"/>
        <v>-6.23706271123298</v>
      </c>
    </row>
    <row r="12" spans="1:20" ht="13.5" customHeight="1">
      <c r="A12" s="20" t="s">
        <v>21</v>
      </c>
      <c r="B12" s="15">
        <v>7</v>
      </c>
      <c r="C12" s="23">
        <v>8</v>
      </c>
      <c r="D12" s="16">
        <f t="shared" si="3"/>
        <v>14.285714285714278</v>
      </c>
      <c r="E12" s="16">
        <f t="shared" si="1"/>
        <v>0.9546539379474941</v>
      </c>
      <c r="F12" s="15">
        <v>26</v>
      </c>
      <c r="G12" s="18">
        <v>33</v>
      </c>
      <c r="H12" s="16">
        <f t="shared" si="0"/>
        <v>26.92307692307692</v>
      </c>
      <c r="I12" s="16">
        <f t="shared" si="2"/>
        <v>0.6108848574601999</v>
      </c>
      <c r="J12" s="18">
        <v>45139</v>
      </c>
      <c r="K12" s="15">
        <v>48836</v>
      </c>
      <c r="L12" s="16">
        <f t="shared" si="4"/>
        <v>8.19025676244489</v>
      </c>
      <c r="M12" s="16">
        <f t="shared" si="5"/>
        <v>0.5769486815040313</v>
      </c>
      <c r="N12" s="20" t="s">
        <v>21</v>
      </c>
      <c r="O12" s="15">
        <f t="shared" si="6"/>
        <v>6448.428571428572</v>
      </c>
      <c r="P12" s="15">
        <f t="shared" si="6"/>
        <v>6104.5</v>
      </c>
      <c r="Q12" s="16">
        <f t="shared" si="7"/>
        <v>-5.333525332860717</v>
      </c>
      <c r="R12" s="15">
        <f t="shared" si="8"/>
        <v>1736.1153846153845</v>
      </c>
      <c r="S12" s="15">
        <f t="shared" si="8"/>
        <v>1479.878787878788</v>
      </c>
      <c r="T12" s="16">
        <f t="shared" si="9"/>
        <v>-14.759191641710075</v>
      </c>
    </row>
    <row r="13" spans="1:20" ht="13.5" customHeight="1">
      <c r="A13" s="20" t="s">
        <v>22</v>
      </c>
      <c r="B13" s="15">
        <v>16</v>
      </c>
      <c r="C13" s="15">
        <v>16</v>
      </c>
      <c r="D13" s="16">
        <f t="shared" si="3"/>
        <v>0</v>
      </c>
      <c r="E13" s="16">
        <f t="shared" si="1"/>
        <v>1.9093078758949882</v>
      </c>
      <c r="F13" s="15">
        <v>88</v>
      </c>
      <c r="G13" s="18">
        <v>86</v>
      </c>
      <c r="H13" s="16">
        <f t="shared" si="0"/>
        <v>-2.2727272727272663</v>
      </c>
      <c r="I13" s="16">
        <f t="shared" si="2"/>
        <v>1.5920029618659755</v>
      </c>
      <c r="J13" s="18">
        <v>79008</v>
      </c>
      <c r="K13" s="15">
        <v>113009</v>
      </c>
      <c r="L13" s="16">
        <f t="shared" si="4"/>
        <v>43.03488254353988</v>
      </c>
      <c r="M13" s="16">
        <f t="shared" si="5"/>
        <v>1.3350887367534008</v>
      </c>
      <c r="N13" s="24" t="s">
        <v>22</v>
      </c>
      <c r="O13" s="15">
        <f t="shared" si="6"/>
        <v>4938</v>
      </c>
      <c r="P13" s="15">
        <f t="shared" si="6"/>
        <v>7063.0625</v>
      </c>
      <c r="Q13" s="16">
        <f t="shared" si="7"/>
        <v>43.03488254353988</v>
      </c>
      <c r="R13" s="15">
        <f t="shared" si="8"/>
        <v>897.8181818181819</v>
      </c>
      <c r="S13" s="15">
        <f t="shared" si="8"/>
        <v>1314.0581395348838</v>
      </c>
      <c r="T13" s="16">
        <f t="shared" si="9"/>
        <v>46.361275160831525</v>
      </c>
    </row>
    <row r="14" spans="1:20" ht="13.5" customHeight="1">
      <c r="A14" s="20" t="s">
        <v>23</v>
      </c>
      <c r="B14" s="15">
        <v>20</v>
      </c>
      <c r="C14" s="15">
        <v>22</v>
      </c>
      <c r="D14" s="16">
        <f t="shared" si="3"/>
        <v>10.000000000000014</v>
      </c>
      <c r="E14" s="16">
        <f t="shared" si="1"/>
        <v>2.6252983293556085</v>
      </c>
      <c r="F14" s="15">
        <v>232</v>
      </c>
      <c r="G14" s="18">
        <v>570</v>
      </c>
      <c r="H14" s="16">
        <f t="shared" si="0"/>
        <v>145.68965517241378</v>
      </c>
      <c r="I14" s="16">
        <f t="shared" si="2"/>
        <v>10.551647537948908</v>
      </c>
      <c r="J14" s="18">
        <v>775696</v>
      </c>
      <c r="K14" s="15">
        <v>1245285</v>
      </c>
      <c r="L14" s="16">
        <f t="shared" si="4"/>
        <v>60.53776221612591</v>
      </c>
      <c r="M14" s="16">
        <f t="shared" si="5"/>
        <v>14.711801516232855</v>
      </c>
      <c r="N14" s="20" t="s">
        <v>23</v>
      </c>
      <c r="O14" s="15">
        <f t="shared" si="6"/>
        <v>38784.8</v>
      </c>
      <c r="P14" s="15">
        <f t="shared" si="6"/>
        <v>56603.86363636364</v>
      </c>
      <c r="Q14" s="16">
        <f t="shared" si="7"/>
        <v>45.943420196478115</v>
      </c>
      <c r="R14" s="15">
        <f t="shared" si="8"/>
        <v>3343.5172413793102</v>
      </c>
      <c r="S14" s="15">
        <f t="shared" si="8"/>
        <v>2184.7105263157896</v>
      </c>
      <c r="T14" s="16">
        <f t="shared" si="9"/>
        <v>-34.65831432606805</v>
      </c>
    </row>
    <row r="15" spans="1:20" ht="13.5" customHeight="1">
      <c r="A15" s="20" t="s">
        <v>24</v>
      </c>
      <c r="B15" s="15">
        <v>26</v>
      </c>
      <c r="C15" s="15">
        <v>27</v>
      </c>
      <c r="D15" s="16">
        <f t="shared" si="3"/>
        <v>3.846153846153854</v>
      </c>
      <c r="E15" s="16">
        <f t="shared" si="1"/>
        <v>3.221957040572793</v>
      </c>
      <c r="F15" s="15">
        <v>95</v>
      </c>
      <c r="G15" s="18">
        <v>88</v>
      </c>
      <c r="H15" s="16">
        <f t="shared" si="0"/>
        <v>-7.368421052631575</v>
      </c>
      <c r="I15" s="16">
        <f t="shared" si="2"/>
        <v>1.629026286560533</v>
      </c>
      <c r="J15" s="18">
        <v>234349</v>
      </c>
      <c r="K15" s="15">
        <v>240220</v>
      </c>
      <c r="L15" s="16">
        <f t="shared" si="4"/>
        <v>2.5052379143926373</v>
      </c>
      <c r="M15" s="16">
        <f t="shared" si="5"/>
        <v>2.837959953126759</v>
      </c>
      <c r="N15" s="20" t="s">
        <v>24</v>
      </c>
      <c r="O15" s="15">
        <f t="shared" si="6"/>
        <v>9013.423076923076</v>
      </c>
      <c r="P15" s="15">
        <f t="shared" si="6"/>
        <v>8897.037037037036</v>
      </c>
      <c r="Q15" s="16">
        <f t="shared" si="7"/>
        <v>-1.291252378733006</v>
      </c>
      <c r="R15" s="15">
        <f t="shared" si="8"/>
        <v>2466.8315789473686</v>
      </c>
      <c r="S15" s="15">
        <f t="shared" si="8"/>
        <v>2729.7727272727275</v>
      </c>
      <c r="T15" s="16">
        <f t="shared" si="9"/>
        <v>10.659063657582962</v>
      </c>
    </row>
    <row r="16" spans="1:20" ht="13.5" customHeight="1">
      <c r="A16" s="20" t="s">
        <v>25</v>
      </c>
      <c r="B16" s="15">
        <v>6</v>
      </c>
      <c r="C16" s="15">
        <v>5</v>
      </c>
      <c r="D16" s="16">
        <f t="shared" si="3"/>
        <v>-16.666666666666657</v>
      </c>
      <c r="E16" s="16">
        <f t="shared" si="1"/>
        <v>0.5966587112171837</v>
      </c>
      <c r="F16" s="15">
        <v>15</v>
      </c>
      <c r="G16" s="18">
        <v>12</v>
      </c>
      <c r="H16" s="16">
        <f t="shared" si="0"/>
        <v>-20</v>
      </c>
      <c r="I16" s="16">
        <f t="shared" si="2"/>
        <v>0.22213994816734545</v>
      </c>
      <c r="J16" s="18">
        <v>14578</v>
      </c>
      <c r="K16" s="21" t="s">
        <v>49</v>
      </c>
      <c r="L16" s="21" t="s">
        <v>49</v>
      </c>
      <c r="M16" s="21" t="s">
        <v>49</v>
      </c>
      <c r="N16" s="20" t="s">
        <v>25</v>
      </c>
      <c r="O16" s="15">
        <f aca="true" t="shared" si="10" ref="O16:O34">J16/B16</f>
        <v>2429.6666666666665</v>
      </c>
      <c r="P16" s="21" t="s">
        <v>49</v>
      </c>
      <c r="Q16" s="22" t="s">
        <v>49</v>
      </c>
      <c r="R16" s="15">
        <f aca="true" t="shared" si="11" ref="R16:R34">J16/F16</f>
        <v>971.8666666666667</v>
      </c>
      <c r="S16" s="21" t="s">
        <v>49</v>
      </c>
      <c r="T16" s="22" t="s">
        <v>49</v>
      </c>
    </row>
    <row r="17" spans="1:20" ht="13.5" customHeight="1">
      <c r="A17" s="20" t="s">
        <v>26</v>
      </c>
      <c r="B17" s="15">
        <v>3</v>
      </c>
      <c r="C17" s="15">
        <v>1</v>
      </c>
      <c r="D17" s="16">
        <f t="shared" si="3"/>
        <v>-66.66666666666667</v>
      </c>
      <c r="E17" s="16">
        <f t="shared" si="1"/>
        <v>0.11933174224343676</v>
      </c>
      <c r="F17" s="15">
        <v>7</v>
      </c>
      <c r="G17" s="18">
        <v>3</v>
      </c>
      <c r="H17" s="16">
        <f t="shared" si="0"/>
        <v>-57.142857142857146</v>
      </c>
      <c r="I17" s="16">
        <f t="shared" si="2"/>
        <v>0.05553498704183636</v>
      </c>
      <c r="J17" s="18">
        <v>2853</v>
      </c>
      <c r="K17" s="21" t="s">
        <v>49</v>
      </c>
      <c r="L17" s="21" t="s">
        <v>49</v>
      </c>
      <c r="M17" s="21" t="s">
        <v>49</v>
      </c>
      <c r="N17" s="20" t="s">
        <v>26</v>
      </c>
      <c r="O17" s="15">
        <f t="shared" si="10"/>
        <v>951</v>
      </c>
      <c r="P17" s="21" t="s">
        <v>49</v>
      </c>
      <c r="Q17" s="22" t="s">
        <v>49</v>
      </c>
      <c r="R17" s="15">
        <f t="shared" si="11"/>
        <v>407.57142857142856</v>
      </c>
      <c r="S17" s="21" t="s">
        <v>49</v>
      </c>
      <c r="T17" s="22" t="s">
        <v>49</v>
      </c>
    </row>
    <row r="18" spans="1:20" ht="13.5" customHeight="1">
      <c r="A18" s="20" t="s">
        <v>27</v>
      </c>
      <c r="B18" s="15">
        <v>7</v>
      </c>
      <c r="C18" s="15">
        <v>9</v>
      </c>
      <c r="D18" s="16">
        <f t="shared" si="3"/>
        <v>28.571428571428584</v>
      </c>
      <c r="E18" s="16">
        <f t="shared" si="1"/>
        <v>1.0739856801909307</v>
      </c>
      <c r="F18" s="15">
        <v>22</v>
      </c>
      <c r="G18" s="18">
        <v>70</v>
      </c>
      <c r="H18" s="16">
        <f t="shared" si="0"/>
        <v>218.1818181818182</v>
      </c>
      <c r="I18" s="16">
        <f t="shared" si="2"/>
        <v>1.295816364309515</v>
      </c>
      <c r="J18" s="18">
        <v>24529</v>
      </c>
      <c r="K18" s="15">
        <v>26546</v>
      </c>
      <c r="L18" s="16">
        <f aca="true" t="shared" si="12" ref="L18:L27">(K18/J18*100)-100</f>
        <v>8.222919809205422</v>
      </c>
      <c r="M18" s="16">
        <f aca="true" t="shared" si="13" ref="M18:M27">K18/K$6*100</f>
        <v>0.31361454048664955</v>
      </c>
      <c r="N18" s="20" t="s">
        <v>27</v>
      </c>
      <c r="O18" s="15">
        <f t="shared" si="10"/>
        <v>3504.1428571428573</v>
      </c>
      <c r="P18" s="15">
        <f aca="true" t="shared" si="14" ref="P18:P27">K18/C18</f>
        <v>2949.5555555555557</v>
      </c>
      <c r="Q18" s="16">
        <f aca="true" t="shared" si="15" ref="Q18:Q27">(P18/O18*100)-100</f>
        <v>-15.826617926173554</v>
      </c>
      <c r="R18" s="15">
        <f t="shared" si="11"/>
        <v>1114.9545454545455</v>
      </c>
      <c r="S18" s="15">
        <f aca="true" t="shared" si="16" ref="S18:S27">K18/G18</f>
        <v>379.22857142857146</v>
      </c>
      <c r="T18" s="16">
        <f aca="true" t="shared" si="17" ref="T18:T27">(S18/R18*100)-100</f>
        <v>-65.98708234567829</v>
      </c>
    </row>
    <row r="19" spans="1:20" ht="13.5" customHeight="1">
      <c r="A19" s="20" t="s">
        <v>28</v>
      </c>
      <c r="B19" s="15">
        <v>48</v>
      </c>
      <c r="C19" s="15">
        <v>47</v>
      </c>
      <c r="D19" s="16">
        <f t="shared" si="3"/>
        <v>-2.083333333333343</v>
      </c>
      <c r="E19" s="16">
        <f t="shared" si="1"/>
        <v>5.608591885441527</v>
      </c>
      <c r="F19" s="15">
        <v>238</v>
      </c>
      <c r="G19" s="15">
        <v>219</v>
      </c>
      <c r="H19" s="16">
        <f t="shared" si="0"/>
        <v>-7.9831932773109315</v>
      </c>
      <c r="I19" s="16">
        <f t="shared" si="2"/>
        <v>4.054054054054054</v>
      </c>
      <c r="J19" s="15">
        <v>128390</v>
      </c>
      <c r="K19" s="15">
        <v>110472</v>
      </c>
      <c r="L19" s="16">
        <f t="shared" si="12"/>
        <v>-13.955915569748427</v>
      </c>
      <c r="M19" s="16">
        <f t="shared" si="13"/>
        <v>1.305116609532176</v>
      </c>
      <c r="N19" s="20" t="s">
        <v>28</v>
      </c>
      <c r="O19" s="15">
        <f t="shared" si="10"/>
        <v>2674.7916666666665</v>
      </c>
      <c r="P19" s="15">
        <f t="shared" si="14"/>
        <v>2350.468085106383</v>
      </c>
      <c r="Q19" s="16">
        <f t="shared" si="15"/>
        <v>-12.125190369104772</v>
      </c>
      <c r="R19" s="15">
        <f t="shared" si="11"/>
        <v>539.453781512605</v>
      </c>
      <c r="S19" s="15">
        <f t="shared" si="16"/>
        <v>504.43835616438355</v>
      </c>
      <c r="T19" s="16">
        <f t="shared" si="17"/>
        <v>-6.490903678539382</v>
      </c>
    </row>
    <row r="20" spans="1:20" ht="13.5" customHeight="1">
      <c r="A20" s="20" t="s">
        <v>29</v>
      </c>
      <c r="B20" s="15">
        <v>14</v>
      </c>
      <c r="C20" s="15">
        <v>14</v>
      </c>
      <c r="D20" s="16">
        <f t="shared" si="3"/>
        <v>0</v>
      </c>
      <c r="E20" s="16">
        <f t="shared" si="1"/>
        <v>1.6706443914081146</v>
      </c>
      <c r="F20" s="15">
        <v>40</v>
      </c>
      <c r="G20" s="15">
        <v>37</v>
      </c>
      <c r="H20" s="16">
        <f t="shared" si="0"/>
        <v>-7.5</v>
      </c>
      <c r="I20" s="16">
        <f t="shared" si="2"/>
        <v>0.684931506849315</v>
      </c>
      <c r="J20" s="15">
        <v>44436</v>
      </c>
      <c r="K20" s="15">
        <v>42703</v>
      </c>
      <c r="L20" s="16">
        <f t="shared" si="12"/>
        <v>-3.8999909982896668</v>
      </c>
      <c r="M20" s="16">
        <f t="shared" si="13"/>
        <v>0.5044933972124386</v>
      </c>
      <c r="N20" s="20" t="s">
        <v>29</v>
      </c>
      <c r="O20" s="15">
        <f t="shared" si="10"/>
        <v>3174</v>
      </c>
      <c r="P20" s="15">
        <f t="shared" si="14"/>
        <v>3050.214285714286</v>
      </c>
      <c r="Q20" s="16">
        <f t="shared" si="15"/>
        <v>-3.8999909982896668</v>
      </c>
      <c r="R20" s="15">
        <f t="shared" si="11"/>
        <v>1110.9</v>
      </c>
      <c r="S20" s="15">
        <f t="shared" si="16"/>
        <v>1154.1351351351352</v>
      </c>
      <c r="T20" s="16">
        <f t="shared" si="17"/>
        <v>3.8919016234706163</v>
      </c>
    </row>
    <row r="21" spans="1:20" ht="13.5" customHeight="1">
      <c r="A21" s="20" t="s">
        <v>30</v>
      </c>
      <c r="B21" s="15">
        <v>120</v>
      </c>
      <c r="C21" s="15">
        <v>113</v>
      </c>
      <c r="D21" s="16">
        <f t="shared" si="3"/>
        <v>-5.833333333333329</v>
      </c>
      <c r="E21" s="16">
        <f t="shared" si="1"/>
        <v>13.484486873508352</v>
      </c>
      <c r="F21" s="15">
        <v>1136</v>
      </c>
      <c r="G21" s="15">
        <v>913</v>
      </c>
      <c r="H21" s="16">
        <f t="shared" si="0"/>
        <v>-19.630281690140848</v>
      </c>
      <c r="I21" s="16">
        <f t="shared" si="2"/>
        <v>16.90114772306553</v>
      </c>
      <c r="J21" s="15">
        <v>1163882</v>
      </c>
      <c r="K21" s="15">
        <v>861295</v>
      </c>
      <c r="L21" s="16">
        <f t="shared" si="12"/>
        <v>-25.998082279818746</v>
      </c>
      <c r="M21" s="16">
        <f t="shared" si="13"/>
        <v>10.1753422605458</v>
      </c>
      <c r="N21" s="20" t="s">
        <v>30</v>
      </c>
      <c r="O21" s="15">
        <f t="shared" si="10"/>
        <v>9699.016666666666</v>
      </c>
      <c r="P21" s="15">
        <f t="shared" si="14"/>
        <v>7622.079646017699</v>
      </c>
      <c r="Q21" s="16">
        <f t="shared" si="15"/>
        <v>-21.413892686533174</v>
      </c>
      <c r="R21" s="15">
        <f t="shared" si="11"/>
        <v>1024.5440140845071</v>
      </c>
      <c r="S21" s="15">
        <f t="shared" si="16"/>
        <v>943.3680175246441</v>
      </c>
      <c r="T21" s="16">
        <f t="shared" si="17"/>
        <v>-7.923134140059247</v>
      </c>
    </row>
    <row r="22" spans="1:20" ht="13.5" customHeight="1">
      <c r="A22" s="20" t="s">
        <v>31</v>
      </c>
      <c r="B22" s="15">
        <v>95</v>
      </c>
      <c r="C22" s="15">
        <v>91</v>
      </c>
      <c r="D22" s="16">
        <f t="shared" si="3"/>
        <v>-4.21052631578948</v>
      </c>
      <c r="E22" s="16">
        <f t="shared" si="1"/>
        <v>10.859188544152746</v>
      </c>
      <c r="F22" s="15">
        <v>502</v>
      </c>
      <c r="G22" s="15">
        <v>504</v>
      </c>
      <c r="H22" s="16">
        <f t="shared" si="0"/>
        <v>0.3984063745019881</v>
      </c>
      <c r="I22" s="16">
        <f t="shared" si="2"/>
        <v>9.329877823028507</v>
      </c>
      <c r="J22" s="15">
        <v>1445458</v>
      </c>
      <c r="K22" s="15">
        <v>1379269</v>
      </c>
      <c r="L22" s="16">
        <f t="shared" si="12"/>
        <v>-4.579102263780754</v>
      </c>
      <c r="M22" s="16">
        <f t="shared" si="13"/>
        <v>16.294688979224013</v>
      </c>
      <c r="N22" s="20" t="s">
        <v>31</v>
      </c>
      <c r="O22" s="15">
        <f t="shared" si="10"/>
        <v>15215.347368421053</v>
      </c>
      <c r="P22" s="15">
        <f t="shared" si="14"/>
        <v>15156.802197802197</v>
      </c>
      <c r="Q22" s="16">
        <f t="shared" si="15"/>
        <v>-0.3847770885623305</v>
      </c>
      <c r="R22" s="15">
        <f t="shared" si="11"/>
        <v>2879.398406374502</v>
      </c>
      <c r="S22" s="15">
        <f t="shared" si="16"/>
        <v>2736.6448412698414</v>
      </c>
      <c r="T22" s="16">
        <f t="shared" si="17"/>
        <v>-4.957756619876847</v>
      </c>
    </row>
    <row r="23" spans="1:20" ht="13.5" customHeight="1">
      <c r="A23" s="20" t="s">
        <v>32</v>
      </c>
      <c r="B23" s="15">
        <v>5</v>
      </c>
      <c r="C23" s="15">
        <v>5</v>
      </c>
      <c r="D23" s="16">
        <f t="shared" si="3"/>
        <v>0</v>
      </c>
      <c r="E23" s="16">
        <f t="shared" si="1"/>
        <v>0.5966587112171837</v>
      </c>
      <c r="F23" s="15">
        <v>9</v>
      </c>
      <c r="G23" s="18">
        <v>10</v>
      </c>
      <c r="H23" s="16">
        <f t="shared" si="0"/>
        <v>11.111111111111114</v>
      </c>
      <c r="I23" s="16">
        <f t="shared" si="2"/>
        <v>0.18511662347278787</v>
      </c>
      <c r="J23" s="18">
        <v>3371</v>
      </c>
      <c r="K23" s="15">
        <v>2390</v>
      </c>
      <c r="L23" s="16">
        <f t="shared" si="12"/>
        <v>-29.10115692672798</v>
      </c>
      <c r="M23" s="16">
        <f t="shared" si="13"/>
        <v>0.0282354686869243</v>
      </c>
      <c r="N23" s="20" t="s">
        <v>32</v>
      </c>
      <c r="O23" s="15">
        <f t="shared" si="10"/>
        <v>674.2</v>
      </c>
      <c r="P23" s="15">
        <f t="shared" si="14"/>
        <v>478</v>
      </c>
      <c r="Q23" s="16">
        <f t="shared" si="15"/>
        <v>-29.10115692672798</v>
      </c>
      <c r="R23" s="15">
        <f t="shared" si="11"/>
        <v>374.55555555555554</v>
      </c>
      <c r="S23" s="15">
        <f t="shared" si="16"/>
        <v>239</v>
      </c>
      <c r="T23" s="16">
        <f t="shared" si="17"/>
        <v>-36.19104123405518</v>
      </c>
    </row>
    <row r="24" spans="1:20" ht="13.5" customHeight="1">
      <c r="A24" s="20" t="s">
        <v>33</v>
      </c>
      <c r="B24" s="15">
        <v>15</v>
      </c>
      <c r="C24" s="15">
        <v>15</v>
      </c>
      <c r="D24" s="16">
        <f t="shared" si="3"/>
        <v>0</v>
      </c>
      <c r="E24" s="16">
        <f t="shared" si="1"/>
        <v>1.7899761336515514</v>
      </c>
      <c r="F24" s="15">
        <v>58</v>
      </c>
      <c r="G24" s="18">
        <v>52</v>
      </c>
      <c r="H24" s="16">
        <f t="shared" si="0"/>
        <v>-10.34482758620689</v>
      </c>
      <c r="I24" s="16">
        <f t="shared" si="2"/>
        <v>0.9626064420584968</v>
      </c>
      <c r="J24" s="18">
        <v>71729</v>
      </c>
      <c r="K24" s="15">
        <v>67400</v>
      </c>
      <c r="L24" s="16">
        <f t="shared" si="12"/>
        <v>-6.0352158820003154</v>
      </c>
      <c r="M24" s="16">
        <f t="shared" si="13"/>
        <v>0.7962638449785345</v>
      </c>
      <c r="N24" s="20" t="s">
        <v>33</v>
      </c>
      <c r="O24" s="15">
        <f t="shared" si="10"/>
        <v>4781.933333333333</v>
      </c>
      <c r="P24" s="15">
        <f t="shared" si="14"/>
        <v>4493.333333333333</v>
      </c>
      <c r="Q24" s="16">
        <f t="shared" si="15"/>
        <v>-6.0352158820003154</v>
      </c>
      <c r="R24" s="15">
        <f t="shared" si="11"/>
        <v>1236.7068965517242</v>
      </c>
      <c r="S24" s="15">
        <f t="shared" si="16"/>
        <v>1296.1538461538462</v>
      </c>
      <c r="T24" s="16">
        <f t="shared" si="17"/>
        <v>4.806874593153495</v>
      </c>
    </row>
    <row r="25" spans="1:20" ht="13.5" customHeight="1">
      <c r="A25" s="20" t="s">
        <v>34</v>
      </c>
      <c r="B25" s="15">
        <v>47</v>
      </c>
      <c r="C25" s="15">
        <v>42</v>
      </c>
      <c r="D25" s="16">
        <f t="shared" si="3"/>
        <v>-10.63829787234043</v>
      </c>
      <c r="E25" s="16">
        <f t="shared" si="1"/>
        <v>5.011933174224343</v>
      </c>
      <c r="F25" s="15">
        <v>215</v>
      </c>
      <c r="G25" s="18">
        <v>190</v>
      </c>
      <c r="H25" s="16">
        <f t="shared" si="0"/>
        <v>-11.627906976744185</v>
      </c>
      <c r="I25" s="16">
        <f t="shared" si="2"/>
        <v>3.517215845982969</v>
      </c>
      <c r="J25" s="18">
        <v>473437</v>
      </c>
      <c r="K25" s="15">
        <v>543011</v>
      </c>
      <c r="L25" s="16">
        <f t="shared" si="12"/>
        <v>14.695513869849634</v>
      </c>
      <c r="M25" s="16">
        <f t="shared" si="13"/>
        <v>6.415133927680104</v>
      </c>
      <c r="N25" s="20" t="s">
        <v>34</v>
      </c>
      <c r="O25" s="15">
        <f t="shared" si="10"/>
        <v>10073.127659574468</v>
      </c>
      <c r="P25" s="15">
        <f t="shared" si="14"/>
        <v>12928.833333333334</v>
      </c>
      <c r="Q25" s="16">
        <f t="shared" si="15"/>
        <v>28.34974171149841</v>
      </c>
      <c r="R25" s="15">
        <f t="shared" si="11"/>
        <v>2202.032558139535</v>
      </c>
      <c r="S25" s="15">
        <f t="shared" si="16"/>
        <v>2857.952631578947</v>
      </c>
      <c r="T25" s="16">
        <f t="shared" si="17"/>
        <v>29.787028852724575</v>
      </c>
    </row>
    <row r="26" spans="1:20" ht="13.5" customHeight="1">
      <c r="A26" s="20" t="s">
        <v>35</v>
      </c>
      <c r="B26" s="15">
        <v>29</v>
      </c>
      <c r="C26" s="15">
        <v>34</v>
      </c>
      <c r="D26" s="16">
        <f t="shared" si="3"/>
        <v>17.24137931034481</v>
      </c>
      <c r="E26" s="16">
        <f t="shared" si="1"/>
        <v>4.05727923627685</v>
      </c>
      <c r="F26" s="15">
        <v>160</v>
      </c>
      <c r="G26" s="18">
        <v>188</v>
      </c>
      <c r="H26" s="16">
        <f t="shared" si="0"/>
        <v>17.5</v>
      </c>
      <c r="I26" s="16">
        <f t="shared" si="2"/>
        <v>3.4801925212884117</v>
      </c>
      <c r="J26" s="18">
        <v>264430</v>
      </c>
      <c r="K26" s="15">
        <v>263051</v>
      </c>
      <c r="L26" s="16">
        <f t="shared" si="12"/>
        <v>-0.5214990734788074</v>
      </c>
      <c r="M26" s="16">
        <f t="shared" si="13"/>
        <v>3.1076854701105114</v>
      </c>
      <c r="N26" s="20" t="s">
        <v>35</v>
      </c>
      <c r="O26" s="15">
        <f t="shared" si="10"/>
        <v>9118.275862068966</v>
      </c>
      <c r="P26" s="15">
        <f t="shared" si="14"/>
        <v>7736.794117647059</v>
      </c>
      <c r="Q26" s="16">
        <f t="shared" si="15"/>
        <v>-15.150690386202513</v>
      </c>
      <c r="R26" s="15">
        <f t="shared" si="11"/>
        <v>1652.6875</v>
      </c>
      <c r="S26" s="15">
        <f t="shared" si="16"/>
        <v>1399.2074468085107</v>
      </c>
      <c r="T26" s="16">
        <f t="shared" si="17"/>
        <v>-15.337446019981954</v>
      </c>
    </row>
    <row r="27" spans="1:20" ht="13.5" customHeight="1">
      <c r="A27" s="20" t="s">
        <v>36</v>
      </c>
      <c r="B27" s="15">
        <v>63</v>
      </c>
      <c r="C27" s="15">
        <v>61</v>
      </c>
      <c r="D27" s="16">
        <f t="shared" si="3"/>
        <v>-3.1746031746031775</v>
      </c>
      <c r="E27" s="16">
        <f t="shared" si="1"/>
        <v>7.279236276849642</v>
      </c>
      <c r="F27" s="15">
        <v>364</v>
      </c>
      <c r="G27" s="18">
        <v>358</v>
      </c>
      <c r="H27" s="16">
        <f t="shared" si="0"/>
        <v>-1.6483516483516496</v>
      </c>
      <c r="I27" s="16">
        <f t="shared" si="2"/>
        <v>6.627175120325806</v>
      </c>
      <c r="J27" s="18">
        <v>476274</v>
      </c>
      <c r="K27" s="15">
        <v>541015</v>
      </c>
      <c r="L27" s="16">
        <f t="shared" si="12"/>
        <v>13.593225748203764</v>
      </c>
      <c r="M27" s="16">
        <f t="shared" si="13"/>
        <v>6.3915531764252504</v>
      </c>
      <c r="N27" s="20" t="s">
        <v>36</v>
      </c>
      <c r="O27" s="15">
        <f t="shared" si="10"/>
        <v>7559.9047619047615</v>
      </c>
      <c r="P27" s="15">
        <f t="shared" si="14"/>
        <v>8869.098360655738</v>
      </c>
      <c r="Q27" s="16">
        <f t="shared" si="15"/>
        <v>17.317593805521938</v>
      </c>
      <c r="R27" s="15">
        <f t="shared" si="11"/>
        <v>1308.4450549450548</v>
      </c>
      <c r="S27" s="15">
        <f t="shared" si="16"/>
        <v>1511.2150837988827</v>
      </c>
      <c r="T27" s="16">
        <f t="shared" si="17"/>
        <v>15.497022827782601</v>
      </c>
    </row>
    <row r="28" spans="1:20" ht="13.5" customHeight="1">
      <c r="A28" s="20" t="s">
        <v>37</v>
      </c>
      <c r="B28" s="15">
        <v>11</v>
      </c>
      <c r="C28" s="15">
        <v>10</v>
      </c>
      <c r="D28" s="16">
        <f t="shared" si="3"/>
        <v>-9.090909090909093</v>
      </c>
      <c r="E28" s="16">
        <f t="shared" si="1"/>
        <v>1.1933174224343674</v>
      </c>
      <c r="F28" s="15">
        <v>26</v>
      </c>
      <c r="G28" s="18">
        <v>30</v>
      </c>
      <c r="H28" s="16">
        <f t="shared" si="0"/>
        <v>15.384615384615373</v>
      </c>
      <c r="I28" s="16">
        <f t="shared" si="2"/>
        <v>0.5553498704183636</v>
      </c>
      <c r="J28" s="18">
        <v>47416</v>
      </c>
      <c r="K28" s="21" t="s">
        <v>50</v>
      </c>
      <c r="L28" s="21" t="s">
        <v>50</v>
      </c>
      <c r="M28" s="21" t="s">
        <v>50</v>
      </c>
      <c r="N28" s="20" t="s">
        <v>37</v>
      </c>
      <c r="O28" s="15">
        <f t="shared" si="10"/>
        <v>4310.545454545455</v>
      </c>
      <c r="P28" s="21" t="s">
        <v>50</v>
      </c>
      <c r="Q28" s="22" t="s">
        <v>50</v>
      </c>
      <c r="R28" s="15">
        <f t="shared" si="11"/>
        <v>1823.6923076923076</v>
      </c>
      <c r="S28" s="21" t="s">
        <v>50</v>
      </c>
      <c r="T28" s="22" t="s">
        <v>50</v>
      </c>
    </row>
    <row r="29" spans="1:20" ht="13.5" customHeight="1">
      <c r="A29" s="20" t="s">
        <v>38</v>
      </c>
      <c r="B29" s="15">
        <v>53</v>
      </c>
      <c r="C29" s="15">
        <v>51</v>
      </c>
      <c r="D29" s="16">
        <f t="shared" si="3"/>
        <v>-3.773584905660371</v>
      </c>
      <c r="E29" s="16">
        <f t="shared" si="1"/>
        <v>6.085918854415275</v>
      </c>
      <c r="F29" s="15">
        <v>320</v>
      </c>
      <c r="G29" s="18">
        <v>329</v>
      </c>
      <c r="H29" s="16">
        <f t="shared" si="0"/>
        <v>2.8125</v>
      </c>
      <c r="I29" s="16">
        <f t="shared" si="2"/>
        <v>6.09033691225472</v>
      </c>
      <c r="J29" s="18">
        <v>947061</v>
      </c>
      <c r="K29" s="15">
        <v>889043</v>
      </c>
      <c r="L29" s="16">
        <f>(K29/J29*100)-100</f>
        <v>-6.126110144964258</v>
      </c>
      <c r="M29" s="16">
        <f>K29/K$6*100</f>
        <v>10.503157233401355</v>
      </c>
      <c r="N29" s="20" t="s">
        <v>38</v>
      </c>
      <c r="O29" s="15">
        <f t="shared" si="10"/>
        <v>17869.075471698114</v>
      </c>
      <c r="P29" s="15">
        <f>K29/C29</f>
        <v>17432.21568627451</v>
      </c>
      <c r="Q29" s="16">
        <f>(P29/O29*100)-100</f>
        <v>-2.444781131041296</v>
      </c>
      <c r="R29" s="15">
        <f t="shared" si="11"/>
        <v>2959.565625</v>
      </c>
      <c r="S29" s="15">
        <f>K29/G29</f>
        <v>2702.258358662614</v>
      </c>
      <c r="T29" s="16">
        <f>(S29/R29*100)-100</f>
        <v>-8.694088894798085</v>
      </c>
    </row>
    <row r="30" spans="1:20" ht="13.5" customHeight="1">
      <c r="A30" s="20" t="s">
        <v>39</v>
      </c>
      <c r="B30" s="15">
        <v>38</v>
      </c>
      <c r="C30" s="15">
        <v>36</v>
      </c>
      <c r="D30" s="16">
        <f t="shared" si="3"/>
        <v>-5.26315789473685</v>
      </c>
      <c r="E30" s="16">
        <f t="shared" si="1"/>
        <v>4.295942720763723</v>
      </c>
      <c r="F30" s="15">
        <v>440</v>
      </c>
      <c r="G30" s="18">
        <v>453</v>
      </c>
      <c r="H30" s="16">
        <f t="shared" si="0"/>
        <v>2.9545454545454533</v>
      </c>
      <c r="I30" s="16">
        <f t="shared" si="2"/>
        <v>8.38578304331729</v>
      </c>
      <c r="J30" s="18">
        <v>227504</v>
      </c>
      <c r="K30" s="15">
        <v>247535</v>
      </c>
      <c r="L30" s="16">
        <f>(K30/J30*100)-100</f>
        <v>8.804680357268452</v>
      </c>
      <c r="M30" s="16">
        <f>K30/K$6*100</f>
        <v>2.924379389714563</v>
      </c>
      <c r="N30" s="20" t="s">
        <v>39</v>
      </c>
      <c r="O30" s="15">
        <f t="shared" si="10"/>
        <v>5986.9473684210525</v>
      </c>
      <c r="P30" s="15">
        <f>K30/C30</f>
        <v>6875.972222222223</v>
      </c>
      <c r="Q30" s="16">
        <f>(P30/O30*100)-100</f>
        <v>14.849384821561145</v>
      </c>
      <c r="R30" s="15">
        <f t="shared" si="11"/>
        <v>517.0545454545454</v>
      </c>
      <c r="S30" s="15">
        <f>K30/G30</f>
        <v>546.4348785871965</v>
      </c>
      <c r="T30" s="16">
        <f>(S30/R30*100)-100</f>
        <v>5.682250236640442</v>
      </c>
    </row>
    <row r="31" spans="1:20" ht="13.5" customHeight="1">
      <c r="A31" s="24" t="s">
        <v>40</v>
      </c>
      <c r="B31" s="15">
        <v>28</v>
      </c>
      <c r="C31" s="15">
        <v>29</v>
      </c>
      <c r="D31" s="16">
        <f t="shared" si="3"/>
        <v>3.5714285714285836</v>
      </c>
      <c r="E31" s="16">
        <f t="shared" si="1"/>
        <v>3.4606205250596656</v>
      </c>
      <c r="F31" s="15">
        <v>130</v>
      </c>
      <c r="G31" s="15">
        <v>103</v>
      </c>
      <c r="H31" s="16">
        <f t="shared" si="0"/>
        <v>-20.769230769230774</v>
      </c>
      <c r="I31" s="16">
        <f t="shared" si="2"/>
        <v>1.906701221769715</v>
      </c>
      <c r="J31" s="15">
        <v>159481</v>
      </c>
      <c r="K31" s="15">
        <v>146003</v>
      </c>
      <c r="L31" s="16">
        <f>(K31/J31*100)-100</f>
        <v>-8.451163461478174</v>
      </c>
      <c r="M31" s="16">
        <f>K31/K$6*100</f>
        <v>1.7248799726765722</v>
      </c>
      <c r="N31" s="24" t="s">
        <v>40</v>
      </c>
      <c r="O31" s="15">
        <f t="shared" si="10"/>
        <v>5695.75</v>
      </c>
      <c r="P31" s="15">
        <f>K31/C31</f>
        <v>5034.586206896552</v>
      </c>
      <c r="Q31" s="16">
        <f>(P31/O31*100)-100</f>
        <v>-11.60801989384099</v>
      </c>
      <c r="R31" s="15">
        <f t="shared" si="11"/>
        <v>1226.7769230769231</v>
      </c>
      <c r="S31" s="15">
        <f>K31/G31</f>
        <v>1417.504854368932</v>
      </c>
      <c r="T31" s="16">
        <f>(S31/R31*100)-100</f>
        <v>15.547075242794534</v>
      </c>
    </row>
    <row r="32" spans="1:20" ht="13.5" customHeight="1">
      <c r="A32" s="20" t="s">
        <v>41</v>
      </c>
      <c r="B32" s="15">
        <v>3</v>
      </c>
      <c r="C32" s="15">
        <v>2</v>
      </c>
      <c r="D32" s="16">
        <f t="shared" si="3"/>
        <v>-33.33333333333334</v>
      </c>
      <c r="E32" s="16">
        <f t="shared" si="1"/>
        <v>0.23866348448687352</v>
      </c>
      <c r="F32" s="15">
        <v>12</v>
      </c>
      <c r="G32" s="15">
        <v>10</v>
      </c>
      <c r="H32" s="16">
        <f t="shared" si="0"/>
        <v>-16.666666666666657</v>
      </c>
      <c r="I32" s="16">
        <f t="shared" si="2"/>
        <v>0.18511662347278787</v>
      </c>
      <c r="J32" s="15">
        <v>17200</v>
      </c>
      <c r="K32" s="21" t="s">
        <v>51</v>
      </c>
      <c r="L32" s="21" t="s">
        <v>51</v>
      </c>
      <c r="M32" s="21" t="s">
        <v>51</v>
      </c>
      <c r="N32" s="20" t="s">
        <v>41</v>
      </c>
      <c r="O32" s="15">
        <f t="shared" si="10"/>
        <v>5733.333333333333</v>
      </c>
      <c r="P32" s="21" t="s">
        <v>51</v>
      </c>
      <c r="Q32" s="22" t="s">
        <v>51</v>
      </c>
      <c r="R32" s="15">
        <f t="shared" si="11"/>
        <v>1433.3333333333333</v>
      </c>
      <c r="S32" s="21" t="s">
        <v>51</v>
      </c>
      <c r="T32" s="22" t="s">
        <v>51</v>
      </c>
    </row>
    <row r="33" spans="1:20" ht="13.5" customHeight="1">
      <c r="A33" s="20" t="s">
        <v>42</v>
      </c>
      <c r="B33" s="15">
        <v>12</v>
      </c>
      <c r="C33" s="15">
        <v>11</v>
      </c>
      <c r="D33" s="16">
        <f t="shared" si="3"/>
        <v>-8.333333333333343</v>
      </c>
      <c r="E33" s="16">
        <f t="shared" si="1"/>
        <v>1.3126491646778042</v>
      </c>
      <c r="F33" s="15">
        <v>42</v>
      </c>
      <c r="G33" s="15">
        <v>40</v>
      </c>
      <c r="H33" s="16">
        <f t="shared" si="0"/>
        <v>-4.761904761904773</v>
      </c>
      <c r="I33" s="16">
        <f t="shared" si="2"/>
        <v>0.7404664938911515</v>
      </c>
      <c r="J33" s="15">
        <v>58776</v>
      </c>
      <c r="K33" s="15">
        <v>58567</v>
      </c>
      <c r="L33" s="16">
        <f>(K33/J33*100)-100</f>
        <v>-0.35558731455014936</v>
      </c>
      <c r="M33" s="16">
        <f>K33/K$6*100</f>
        <v>0.6919107508732616</v>
      </c>
      <c r="N33" s="20" t="s">
        <v>42</v>
      </c>
      <c r="O33" s="15">
        <f t="shared" si="10"/>
        <v>4898</v>
      </c>
      <c r="P33" s="15">
        <f>K33/C33</f>
        <v>5324.272727272727</v>
      </c>
      <c r="Q33" s="16">
        <f>(P33/O33*100)-100</f>
        <v>8.70299565685437</v>
      </c>
      <c r="R33" s="15">
        <f t="shared" si="11"/>
        <v>1399.4285714285713</v>
      </c>
      <c r="S33" s="15">
        <f>K33/G33</f>
        <v>1464.175</v>
      </c>
      <c r="T33" s="16">
        <f>(S33/R33*100)-100</f>
        <v>4.62663331972233</v>
      </c>
    </row>
    <row r="34" spans="1:20" ht="13.5" customHeight="1">
      <c r="A34" s="20" t="s">
        <v>43</v>
      </c>
      <c r="B34" s="15">
        <v>93</v>
      </c>
      <c r="C34" s="15">
        <v>78</v>
      </c>
      <c r="D34" s="16">
        <f t="shared" si="3"/>
        <v>-16.129032258064512</v>
      </c>
      <c r="E34" s="16">
        <f t="shared" si="1"/>
        <v>9.307875894988067</v>
      </c>
      <c r="F34" s="15">
        <v>321</v>
      </c>
      <c r="G34" s="15">
        <v>255</v>
      </c>
      <c r="H34" s="16">
        <f t="shared" si="0"/>
        <v>-20.56074766355141</v>
      </c>
      <c r="I34" s="16">
        <f t="shared" si="2"/>
        <v>4.720473898556091</v>
      </c>
      <c r="J34" s="15">
        <v>333388</v>
      </c>
      <c r="K34" s="15">
        <v>211682</v>
      </c>
      <c r="L34" s="16">
        <f>(K34/J34*100)-100</f>
        <v>-36.50581304666035</v>
      </c>
      <c r="M34" s="16">
        <f>K34/K$6*100</f>
        <v>2.5008119173997945</v>
      </c>
      <c r="N34" s="20" t="s">
        <v>43</v>
      </c>
      <c r="O34" s="15">
        <f t="shared" si="10"/>
        <v>3584.8172043010754</v>
      </c>
      <c r="P34" s="15">
        <f>K34/C34</f>
        <v>2713.871794871795</v>
      </c>
      <c r="Q34" s="16">
        <f>(P34/O34*100)-100</f>
        <v>-24.295392478710426</v>
      </c>
      <c r="R34" s="15">
        <f t="shared" si="11"/>
        <v>1038.5919003115264</v>
      </c>
      <c r="S34" s="15">
        <f>K34/G34</f>
        <v>830.1254901960784</v>
      </c>
      <c r="T34" s="16">
        <f>(S34/R34*100)-100</f>
        <v>-20.072023482266545</v>
      </c>
    </row>
  </sheetData>
  <mergeCells count="7">
    <mergeCell ref="A2:A5"/>
    <mergeCell ref="R2:T2"/>
    <mergeCell ref="B2:E2"/>
    <mergeCell ref="F2:I2"/>
    <mergeCell ref="J2:M2"/>
    <mergeCell ref="O2:Q2"/>
    <mergeCell ref="N2:N5"/>
  </mergeCells>
  <printOptions/>
  <pageMargins left="0.984251968503937" right="0.5905511811023623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119355</dc:creator>
  <cp:keywords/>
  <dc:description/>
  <cp:lastModifiedBy>119355</cp:lastModifiedBy>
  <dcterms:created xsi:type="dcterms:W3CDTF">2006-10-04T23:49:54Z</dcterms:created>
  <dcterms:modified xsi:type="dcterms:W3CDTF">2006-10-05T05:04:31Z</dcterms:modified>
  <cp:category/>
  <cp:version/>
  <cp:contentType/>
  <cp:contentStatus/>
</cp:coreProperties>
</file>