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き共通\い依頼、照会、通知等（庁内）\ざ財政課\R02\公営企業に係る経営比較分析表（令和元年度決算）の分析等につきまして\【経営比較分析表】212059関市\"/>
    </mc:Choice>
  </mc:AlternateContent>
  <workbookProtection workbookAlgorithmName="SHA-512" workbookHashValue="jKFLy1BF1tAuG1ottQnYnQYrx9a5SpYRxG9BeDknzNJYLZNsB9y+s1YnKwukxN1+fWntJUxrRV/IE2UBEV2DIA==" workbookSaltValue="ZLTB8Qsvn+3oGTu/ez9Yl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<sst xmlns="http://schemas.openxmlformats.org/spreadsheetml/2006/main" count="236" uniqueCount="119">
  <si>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</si>
  <si>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</si>
  <si>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</si>
  <si>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</si>
  <si>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</si>
  <si>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</si>
  <si>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</si>
  <si>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</si>
  <si>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</si>
  <si>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</si>
  <si>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</si>
  <si>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</si>
  <si>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</si>
  <si>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</si>
  <si>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</si>
  <si>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</si>
  <si>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</si>
  <si>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</si>
  <si>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</si>
  <si>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</si>
  <si>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</si>
  <si>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</si>
  <si>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</si>
  <si>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</si>
  <si>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</si>
  <si>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</si>
  <si>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</si>
  <si>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</si>
  <si>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</si>
  <si>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</si>
  <si>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</si>
  <si>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</si>
  <si>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</si>
  <si>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</si>
  <si>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</si>
  <si>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</si>
  <si>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</si>
  <si>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</si>
  <si>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</si>
  <si>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</si>
  <si>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</si>
  <si>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</si>
  <si>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</si>
  <si>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</si>
  <si>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</si>
  <si>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</si>
  <si>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</si>
  <si>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</si>
  <si>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</si>
  <si>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</si>
  <si>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</si>
  <si>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</si>
  <si>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</si>
  <si>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</si>
  <si>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</si>
  <si>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</si>
  <si>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</si>
  <si>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</si>
  <si>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</si>
  <si>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</si>
  <si>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</si>
  <si>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</si>
  <si>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</si>
  <si>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</si>
  <si>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</si>
  <si>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</si>
  <si>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</si>
  <si>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</si>
  <si>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</si>
  <si>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</si>
  <si>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</si>
  <si>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</si>
  <si>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</si>
  <si>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</si>
  <si>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</si>
  <si>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</si>
  <si>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</si>
  <si>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</si>
  <si>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</si>
  <si>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</si>
  <si>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</si>
  <si>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</si>
  <si>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</si>
  <si>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</si>
  <si>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</si>
  <si>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</si>
  <si>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</si>
  <si>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</si>
  <si>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</si>
  <si>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</si>
  <si>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</si>
  <si>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</si>
  <si>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</si>
  <si>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</si>
  <si>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</si>
  <si>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</si>
  <si>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</si>
  <si>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</si>
  <si>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岐阜県　関市</t>
  </si>
  <si>
    <t>法非適用</t>
  </si>
  <si>
    <t>下水道事業</t>
  </si>
  <si>
    <t>公共下水道</t>
  </si>
  <si>
    <t>Bd1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</si>
  <si>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</si>
  <si>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</si>
  <si>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</si>
  <si>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</si>
  <si>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</si>
  <si>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</si>
  <si>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</si>
  <si>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</si>
  <si>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</si>
  <si>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</si>
  <si>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</si>
  <si>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</si>
  <si>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</si>
  <si>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平成２４年７月の使用料改定により、①収益的収支比率と⑤経費回収率は改善されたが、人口減少に伴う有収水量の減少とともに平成２９年度から徐々に下がり始めている。経費回収率は類似団体平均値よりも低く、経費の抑制を今後も図りながら使用料の改定の検討が必要となっている状況にある。
　④事業規模に対する企業債残高はすでに施設整備をほぼ終えていることもあり、全国平均・類似団体平均値を下回っている。今後も必要な工事は行いつつも企業債残高は抑制する方針である。
　⑥汚水処理原価は経費の抑制もあり、全国平均よりは高いものの類似団体平均値より低く抑えることができている。今後も施設管理費の節減に努めていく方針である。
　⑦施設利用率は概ね６０％前後で推移しており、全国平均とほぼ同じであるが、将来の汚水処理人口の減少に備えて施設の統合等の検討は行う必要がある。
　⑧水洗化率は、ほぼ１００％となっており、現状維持に努める。</t>
    <rPh sb="1" eb="3">
      <t>ヘイセイ</t>
    </rPh>
    <rPh sb="5" eb="6">
      <t>ネン</t>
    </rPh>
    <rPh sb="7" eb="8">
      <t>ガツ</t>
    </rPh>
    <rPh sb="9" eb="12">
      <t>シヨウリョウ</t>
    </rPh>
    <rPh sb="12" eb="14">
      <t>カイテイ</t>
    </rPh>
    <rPh sb="19" eb="22">
      <t>シュウエキテキ</t>
    </rPh>
    <rPh sb="22" eb="24">
      <t>シュウシ</t>
    </rPh>
    <rPh sb="24" eb="26">
      <t>ヒリツ</t>
    </rPh>
    <rPh sb="28" eb="30">
      <t>ケイヒ</t>
    </rPh>
    <rPh sb="30" eb="33">
      <t>カイシュウリツ</t>
    </rPh>
    <rPh sb="34" eb="36">
      <t>カイゼン</t>
    </rPh>
    <rPh sb="41" eb="45">
      <t>ジンコウゲンショウ</t>
    </rPh>
    <rPh sb="46" eb="47">
      <t>トモナ</t>
    </rPh>
    <rPh sb="48" eb="50">
      <t>ユウシュウ</t>
    </rPh>
    <rPh sb="50" eb="52">
      <t>スイリョウ</t>
    </rPh>
    <rPh sb="53" eb="55">
      <t>ゲンショウ</t>
    </rPh>
    <rPh sb="59" eb="61">
      <t>ヘイセイ</t>
    </rPh>
    <rPh sb="63" eb="64">
      <t>ネン</t>
    </rPh>
    <rPh sb="64" eb="65">
      <t>ド</t>
    </rPh>
    <rPh sb="67" eb="69">
      <t>ジョジョ</t>
    </rPh>
    <rPh sb="70" eb="71">
      <t>サ</t>
    </rPh>
    <rPh sb="73" eb="74">
      <t>ハジ</t>
    </rPh>
    <rPh sb="79" eb="84">
      <t>ケイヒカイシュウリツ</t>
    </rPh>
    <rPh sb="85" eb="89">
      <t>ルイジダンタイ</t>
    </rPh>
    <rPh sb="89" eb="92">
      <t>ヘイキンチ</t>
    </rPh>
    <rPh sb="95" eb="96">
      <t>ヒク</t>
    </rPh>
    <rPh sb="98" eb="100">
      <t>ケイヒ</t>
    </rPh>
    <rPh sb="101" eb="103">
      <t>ヨクセイ</t>
    </rPh>
    <rPh sb="104" eb="106">
      <t>コンゴ</t>
    </rPh>
    <rPh sb="107" eb="108">
      <t>ハカ</t>
    </rPh>
    <rPh sb="112" eb="115">
      <t>シヨウリョウ</t>
    </rPh>
    <rPh sb="116" eb="118">
      <t>カイテイ</t>
    </rPh>
    <rPh sb="119" eb="121">
      <t>ケントウ</t>
    </rPh>
    <rPh sb="122" eb="124">
      <t>ヒツヨウ</t>
    </rPh>
    <rPh sb="130" eb="132">
      <t>ジョウキョウ</t>
    </rPh>
    <rPh sb="139" eb="143">
      <t>ジギョウキボ</t>
    </rPh>
    <rPh sb="144" eb="145">
      <t>タイ</t>
    </rPh>
    <rPh sb="147" eb="149">
      <t>キギョウ</t>
    </rPh>
    <rPh sb="149" eb="150">
      <t>サイ</t>
    </rPh>
    <rPh sb="150" eb="152">
      <t>ザンダカ</t>
    </rPh>
    <rPh sb="156" eb="158">
      <t>シセツ</t>
    </rPh>
    <rPh sb="158" eb="160">
      <t>セイビ</t>
    </rPh>
    <rPh sb="163" eb="164">
      <t>オ</t>
    </rPh>
    <rPh sb="174" eb="178">
      <t>ゼンコクヘイキン</t>
    </rPh>
    <rPh sb="179" eb="181">
      <t>ルイジ</t>
    </rPh>
    <rPh sb="181" eb="186">
      <t>ダンタイヘイキンチ</t>
    </rPh>
    <rPh sb="187" eb="189">
      <t>シタマワ</t>
    </rPh>
    <rPh sb="194" eb="196">
      <t>コンゴ</t>
    </rPh>
    <rPh sb="197" eb="199">
      <t>ヒツヨウ</t>
    </rPh>
    <rPh sb="200" eb="202">
      <t>コウジ</t>
    </rPh>
    <rPh sb="203" eb="204">
      <t>オコナ</t>
    </rPh>
    <rPh sb="208" eb="211">
      <t>キギョウサイ</t>
    </rPh>
    <rPh sb="211" eb="213">
      <t>ザンダカ</t>
    </rPh>
    <rPh sb="214" eb="216">
      <t>ヨクセイ</t>
    </rPh>
    <rPh sb="218" eb="220">
      <t>ホウシン</t>
    </rPh>
    <rPh sb="227" eb="229">
      <t>オスイ</t>
    </rPh>
    <rPh sb="229" eb="231">
      <t>ショリ</t>
    </rPh>
    <rPh sb="231" eb="233">
      <t>ゲンカ</t>
    </rPh>
    <rPh sb="234" eb="236">
      <t>ケイヒ</t>
    </rPh>
    <rPh sb="237" eb="239">
      <t>ヨクセイ</t>
    </rPh>
    <rPh sb="243" eb="247">
      <t>ゼンコクヘイキン</t>
    </rPh>
    <rPh sb="250" eb="251">
      <t>タカ</t>
    </rPh>
    <rPh sb="255" eb="262">
      <t>ルイジダンタイヘイキンチ</t>
    </rPh>
    <rPh sb="264" eb="265">
      <t>ヒク</t>
    </rPh>
    <rPh sb="266" eb="267">
      <t>オサ</t>
    </rPh>
    <rPh sb="278" eb="280">
      <t>コンゴ</t>
    </rPh>
    <rPh sb="281" eb="286">
      <t>シセツカンリヒ</t>
    </rPh>
    <rPh sb="287" eb="289">
      <t>セツゲン</t>
    </rPh>
    <rPh sb="290" eb="291">
      <t>ツト</t>
    </rPh>
    <rPh sb="295" eb="297">
      <t>ホウシン</t>
    </rPh>
    <rPh sb="304" eb="308">
      <t>シセツリヨウ</t>
    </rPh>
    <rPh sb="308" eb="309">
      <t>リツ</t>
    </rPh>
    <rPh sb="310" eb="311">
      <t>オオム</t>
    </rPh>
    <rPh sb="315" eb="317">
      <t>ゼンゴ</t>
    </rPh>
    <rPh sb="318" eb="320">
      <t>スイイ</t>
    </rPh>
    <rPh sb="325" eb="329">
      <t>ゼンコクヘイキン</t>
    </rPh>
    <rPh sb="332" eb="333">
      <t>オナ</t>
    </rPh>
    <rPh sb="339" eb="341">
      <t>ショウライ</t>
    </rPh>
    <rPh sb="342" eb="346">
      <t>オスイショリ</t>
    </rPh>
    <rPh sb="346" eb="348">
      <t>ジンコウ</t>
    </rPh>
    <rPh sb="349" eb="351">
      <t>ゲンショウ</t>
    </rPh>
    <rPh sb="352" eb="353">
      <t>ソナ</t>
    </rPh>
    <rPh sb="355" eb="357">
      <t>シセツ</t>
    </rPh>
    <rPh sb="358" eb="360">
      <t>トウゴウ</t>
    </rPh>
    <rPh sb="360" eb="361">
      <t>ナド</t>
    </rPh>
    <rPh sb="362" eb="364">
      <t>ケントウ</t>
    </rPh>
    <rPh sb="365" eb="366">
      <t>オコナ</t>
    </rPh>
    <rPh sb="367" eb="369">
      <t>ヒツヨウ</t>
    </rPh>
    <rPh sb="376" eb="379">
      <t>スイセンカ</t>
    </rPh>
    <rPh sb="379" eb="380">
      <t>リツ</t>
    </rPh>
    <rPh sb="395" eb="397">
      <t>ゲンジョウ</t>
    </rPh>
    <rPh sb="397" eb="399">
      <t>イジ</t>
    </rPh>
    <rPh sb="400" eb="401">
      <t>ツト</t>
    </rPh>
    <phoneticPr fontId="4"/>
  </si>
  <si>
    <t xml:space="preserve">　公共下水道は、昭和４１年から供用を開始して法定耐用年数を超える管渠もまだ少しではあるが発生してきている。③管渠改善率は、平成２７年度に長寿命化事業を行っているが、今後はストックマネジメントの考え方に基づいて管渠・施設の老朽化を診断したうえで重要度に応じた計画的な更新を行う方針である。
</t>
    <rPh sb="1" eb="6">
      <t>コウキョウゲスイドウ</t>
    </rPh>
    <rPh sb="8" eb="10">
      <t>ショウワ</t>
    </rPh>
    <rPh sb="12" eb="13">
      <t>ネン</t>
    </rPh>
    <rPh sb="15" eb="17">
      <t>キョウヨウ</t>
    </rPh>
    <rPh sb="18" eb="20">
      <t>カイシ</t>
    </rPh>
    <rPh sb="22" eb="28">
      <t>ホウテイタイヨウネンスウ</t>
    </rPh>
    <rPh sb="29" eb="30">
      <t>コ</t>
    </rPh>
    <rPh sb="32" eb="34">
      <t>カンキョ</t>
    </rPh>
    <rPh sb="37" eb="38">
      <t>スコ</t>
    </rPh>
    <rPh sb="44" eb="46">
      <t>ハッセイ</t>
    </rPh>
    <rPh sb="54" eb="56">
      <t>カンキョ</t>
    </rPh>
    <rPh sb="56" eb="58">
      <t>カイゼン</t>
    </rPh>
    <rPh sb="58" eb="59">
      <t>リツ</t>
    </rPh>
    <rPh sb="61" eb="63">
      <t>ヘイセイ</t>
    </rPh>
    <rPh sb="65" eb="67">
      <t>ネンド</t>
    </rPh>
    <rPh sb="68" eb="72">
      <t>チョウジュミョウカ</t>
    </rPh>
    <rPh sb="72" eb="74">
      <t>ジギョウ</t>
    </rPh>
    <rPh sb="75" eb="76">
      <t>オコナ</t>
    </rPh>
    <rPh sb="82" eb="84">
      <t>コンゴ</t>
    </rPh>
    <rPh sb="96" eb="97">
      <t>カンガ</t>
    </rPh>
    <rPh sb="98" eb="99">
      <t>カタ</t>
    </rPh>
    <rPh sb="100" eb="101">
      <t>モト</t>
    </rPh>
    <rPh sb="104" eb="106">
      <t>カンキョ</t>
    </rPh>
    <rPh sb="107" eb="109">
      <t>シセツ</t>
    </rPh>
    <phoneticPr fontId="4"/>
  </si>
  <si>
    <t>　令和2年度には公営企業会計の適用企業になるため公共下水道については、経営戦略を策定する方針であり、ストックマネジメントの考え方に基づいた管渠・施設の更新を行うとともに、更新需要に対応する財源の確保の検討を行い、持続可能な下水道事業を推進する方針である。</t>
    <rPh sb="1" eb="3">
      <t>レイワ</t>
    </rPh>
    <rPh sb="4" eb="6">
      <t>ネンド</t>
    </rPh>
    <rPh sb="8" eb="12">
      <t>コウエイキギョウ</t>
    </rPh>
    <rPh sb="12" eb="14">
      <t>カイケイ</t>
    </rPh>
    <rPh sb="15" eb="19">
      <t>テキヨウキギョウ</t>
    </rPh>
    <rPh sb="24" eb="29">
      <t>コウキョウゲスイドウ</t>
    </rPh>
    <rPh sb="35" eb="39">
      <t>ケイエイセンリャク</t>
    </rPh>
    <rPh sb="40" eb="42">
      <t>サクテイ</t>
    </rPh>
    <rPh sb="44" eb="46">
      <t>ホウシン</t>
    </rPh>
    <rPh sb="61" eb="62">
      <t>カンガ</t>
    </rPh>
    <rPh sb="63" eb="64">
      <t>カタ</t>
    </rPh>
    <rPh sb="65" eb="66">
      <t>モト</t>
    </rPh>
    <rPh sb="69" eb="71">
      <t>カンキョ</t>
    </rPh>
    <rPh sb="72" eb="74">
      <t>シセツ</t>
    </rPh>
    <rPh sb="75" eb="77">
      <t>コウシン</t>
    </rPh>
    <rPh sb="78" eb="79">
      <t>オコナ</t>
    </rPh>
    <rPh sb="85" eb="89">
      <t>コウシンジュヨウ</t>
    </rPh>
    <rPh sb="90" eb="92">
      <t>タイオウ</t>
    </rPh>
    <rPh sb="94" eb="96">
      <t>ザイゲン</t>
    </rPh>
    <rPh sb="97" eb="99">
      <t>カクホ</t>
    </rPh>
    <rPh sb="100" eb="102">
      <t>ケントウ</t>
    </rPh>
    <rPh sb="103" eb="104">
      <t>オコナ</t>
    </rPh>
    <rPh sb="106" eb="110">
      <t>ジゾクカノウ</t>
    </rPh>
    <rPh sb="111" eb="116">
      <t>ゲスイドウジギョウ</t>
    </rPh>
    <rPh sb="117" eb="119">
      <t>スイシン</t>
    </rPh>
    <rPh sb="121" eb="123">
      <t>ホウシン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</si>
</sst>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formatCode="#,##0.00;&quot;△&quot;#,##0.00;&quot;-&quot;">
                  <c:v>0.04</c:v>
                </c:pt>
                <c:pt idx="1">
                  <c:v>0</c:v>
                </c:pt>
                <c:pt idx="2">
                  <c:v>0</c:v>
                </c:pt>
                <c:pt idx="3">
                  <c:v>0</c:v>
                </c:pt>
                <c:pt idx="4">
                  <c:v>0</c:v>
                </c:pt>
              </c:numCache>
            </c:numRef>
          </c:val>
          <c:extLst>
            <c:ext xmlns:c16="http://schemas.microsoft.com/office/drawing/2014/chart" uri="{C3380CC4-5D6E-409C-BE32-E72D297353CC}">
              <c16:uniqueId val="{00000000-1BFD-4281-91CD-A99673520EA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0.27</c:v>
                </c:pt>
                <c:pt idx="1">
                  <c:v>0.17</c:v>
                </c:pt>
                <c:pt idx="2">
                  <c:v>0.13</c:v>
                </c:pt>
                <c:pt idx="3">
                  <c:v>0.1</c:v>
                </c:pt>
                <c:pt idx="4">
                  <c:v>0.09</c:v>
                </c:pt>
              </c:numCache>
            </c:numRef>
          </c:val>
          <c:smooth val="0"/>
          <c:extLst>
            <c:ext xmlns:c16="http://schemas.microsoft.com/office/drawing/2014/chart" uri="{C3380CC4-5D6E-409C-BE32-E72D297353CC}">
              <c16:uniqueId val="{00000001-1BFD-4281-91CD-A99673520EA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60.89</c:v>
                </c:pt>
                <c:pt idx="1">
                  <c:v>61.14</c:v>
                </c:pt>
                <c:pt idx="2">
                  <c:v>57.98</c:v>
                </c:pt>
                <c:pt idx="3">
                  <c:v>61.76</c:v>
                </c:pt>
                <c:pt idx="4">
                  <c:v>61.74</c:v>
                </c:pt>
              </c:numCache>
            </c:numRef>
          </c:val>
          <c:extLst>
            <c:ext xmlns:c16="http://schemas.microsoft.com/office/drawing/2014/chart" uri="{C3380CC4-5D6E-409C-BE32-E72D297353CC}">
              <c16:uniqueId val="{00000000-3445-4E5B-82B3-E517BBF77B4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65.62</c:v>
                </c:pt>
                <c:pt idx="1">
                  <c:v>64.67</c:v>
                </c:pt>
                <c:pt idx="2">
                  <c:v>64.959999999999994</c:v>
                </c:pt>
                <c:pt idx="3">
                  <c:v>65.040000000000006</c:v>
                </c:pt>
                <c:pt idx="4">
                  <c:v>68.31</c:v>
                </c:pt>
              </c:numCache>
            </c:numRef>
          </c:val>
          <c:smooth val="0"/>
          <c:extLst>
            <c:ext xmlns:c16="http://schemas.microsoft.com/office/drawing/2014/chart" uri="{C3380CC4-5D6E-409C-BE32-E72D297353CC}">
              <c16:uniqueId val="{00000001-3445-4E5B-82B3-E517BBF77B4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98.98</c:v>
                </c:pt>
                <c:pt idx="1">
                  <c:v>98.98</c:v>
                </c:pt>
                <c:pt idx="2">
                  <c:v>99.12</c:v>
                </c:pt>
                <c:pt idx="3">
                  <c:v>99.15</c:v>
                </c:pt>
                <c:pt idx="4">
                  <c:v>99.17</c:v>
                </c:pt>
              </c:numCache>
            </c:numRef>
          </c:val>
          <c:extLst>
            <c:ext xmlns:c16="http://schemas.microsoft.com/office/drawing/2014/chart" uri="{C3380CC4-5D6E-409C-BE32-E72D297353CC}">
              <c16:uniqueId val="{00000000-677E-4210-B97C-A0E0543CBD6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91.44</c:v>
                </c:pt>
                <c:pt idx="1">
                  <c:v>91.76</c:v>
                </c:pt>
                <c:pt idx="2">
                  <c:v>92.3</c:v>
                </c:pt>
                <c:pt idx="3">
                  <c:v>92.55</c:v>
                </c:pt>
                <c:pt idx="4">
                  <c:v>92.62</c:v>
                </c:pt>
              </c:numCache>
            </c:numRef>
          </c:val>
          <c:smooth val="0"/>
          <c:extLst>
            <c:ext xmlns:c16="http://schemas.microsoft.com/office/drawing/2014/chart" uri="{C3380CC4-5D6E-409C-BE32-E72D297353CC}">
              <c16:uniqueId val="{00000001-677E-4210-B97C-A0E0543CBD6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86.16</c:v>
                </c:pt>
                <c:pt idx="1">
                  <c:v>91.5</c:v>
                </c:pt>
                <c:pt idx="2">
                  <c:v>86.41</c:v>
                </c:pt>
                <c:pt idx="3">
                  <c:v>84.94</c:v>
                </c:pt>
                <c:pt idx="4">
                  <c:v>85.29</c:v>
                </c:pt>
              </c:numCache>
            </c:numRef>
          </c:val>
          <c:extLst>
            <c:ext xmlns:c16="http://schemas.microsoft.com/office/drawing/2014/chart" uri="{C3380CC4-5D6E-409C-BE32-E72D297353CC}">
              <c16:uniqueId val="{00000000-BB83-44D3-B73B-53337B29236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B83-44D3-B73B-53337B29236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126-4B02-9801-4EB584219EA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126-4B02-9801-4EB584219EA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6FF-47E3-9F6A-C4596C644D1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6FF-47E3-9F6A-C4596C644D1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F12-4ACA-81CC-ED22371EF0D3}"/>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F12-4ACA-81CC-ED22371EF0D3}"/>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23D-4EEF-8341-735E5E6B8F1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23D-4EEF-8341-735E5E6B8F1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751.2</c:v>
                </c:pt>
                <c:pt idx="1">
                  <c:v>688.95</c:v>
                </c:pt>
                <c:pt idx="2">
                  <c:v>657.68</c:v>
                </c:pt>
                <c:pt idx="3">
                  <c:v>669.01</c:v>
                </c:pt>
                <c:pt idx="4">
                  <c:v>697.26</c:v>
                </c:pt>
              </c:numCache>
            </c:numRef>
          </c:val>
          <c:extLst>
            <c:ext xmlns:c16="http://schemas.microsoft.com/office/drawing/2014/chart" uri="{C3380CC4-5D6E-409C-BE32-E72D297353CC}">
              <c16:uniqueId val="{00000000-94EC-400F-82D6-FF2B2DEFE7AF}"/>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848.31</c:v>
                </c:pt>
                <c:pt idx="1">
                  <c:v>774.99</c:v>
                </c:pt>
                <c:pt idx="2">
                  <c:v>799.41</c:v>
                </c:pt>
                <c:pt idx="3">
                  <c:v>820.36</c:v>
                </c:pt>
                <c:pt idx="4">
                  <c:v>847.44</c:v>
                </c:pt>
              </c:numCache>
            </c:numRef>
          </c:val>
          <c:smooth val="0"/>
          <c:extLst>
            <c:ext xmlns:c16="http://schemas.microsoft.com/office/drawing/2014/chart" uri="{C3380CC4-5D6E-409C-BE32-E72D297353CC}">
              <c16:uniqueId val="{00000001-94EC-400F-82D6-FF2B2DEFE7AF}"/>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89.38</c:v>
                </c:pt>
                <c:pt idx="1">
                  <c:v>95.73</c:v>
                </c:pt>
                <c:pt idx="2">
                  <c:v>90.5</c:v>
                </c:pt>
                <c:pt idx="3">
                  <c:v>87.45</c:v>
                </c:pt>
                <c:pt idx="4">
                  <c:v>88.79</c:v>
                </c:pt>
              </c:numCache>
            </c:numRef>
          </c:val>
          <c:extLst>
            <c:ext xmlns:c16="http://schemas.microsoft.com/office/drawing/2014/chart" uri="{C3380CC4-5D6E-409C-BE32-E72D297353CC}">
              <c16:uniqueId val="{00000000-8371-4DB6-820A-3A98F5F5C21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94.38</c:v>
                </c:pt>
                <c:pt idx="1">
                  <c:v>96.57</c:v>
                </c:pt>
                <c:pt idx="2">
                  <c:v>96.54</c:v>
                </c:pt>
                <c:pt idx="3">
                  <c:v>95.4</c:v>
                </c:pt>
                <c:pt idx="4">
                  <c:v>94.69</c:v>
                </c:pt>
              </c:numCache>
            </c:numRef>
          </c:val>
          <c:smooth val="0"/>
          <c:extLst>
            <c:ext xmlns:c16="http://schemas.microsoft.com/office/drawing/2014/chart" uri="{C3380CC4-5D6E-409C-BE32-E72D297353CC}">
              <c16:uniqueId val="{00000001-8371-4DB6-820A-3A98F5F5C21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140.71</c:v>
                </c:pt>
                <c:pt idx="1">
                  <c:v>131.06</c:v>
                </c:pt>
                <c:pt idx="2">
                  <c:v>140.33000000000001</c:v>
                </c:pt>
                <c:pt idx="3">
                  <c:v>144.41999999999999</c:v>
                </c:pt>
                <c:pt idx="4">
                  <c:v>131.79</c:v>
                </c:pt>
              </c:numCache>
            </c:numRef>
          </c:val>
          <c:extLst>
            <c:ext xmlns:c16="http://schemas.microsoft.com/office/drawing/2014/chart" uri="{C3380CC4-5D6E-409C-BE32-E72D297353CC}">
              <c16:uniqueId val="{00000000-4A79-4B74-B19D-5F0A51C1CEA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165.45</c:v>
                </c:pt>
                <c:pt idx="1">
                  <c:v>161.54</c:v>
                </c:pt>
                <c:pt idx="2">
                  <c:v>162.81</c:v>
                </c:pt>
                <c:pt idx="3">
                  <c:v>163.19999999999999</c:v>
                </c:pt>
                <c:pt idx="4">
                  <c:v>159.78</c:v>
                </c:pt>
              </c:numCache>
            </c:numRef>
          </c:val>
          <c:smooth val="0"/>
          <c:extLst>
            <c:ext xmlns:c16="http://schemas.microsoft.com/office/drawing/2014/chart" uri="{C3380CC4-5D6E-409C-BE32-E72D297353CC}">
              <c16:uniqueId val="{00000001-4A79-4B74-B19D-5F0A51C1CEA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5"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岐阜県　関市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Bd1</v>
      </c>
      <c r="X8" s="49"/>
      <c r="Y8" s="49"/>
      <c r="Z8" s="49"/>
      <c r="AA8" s="49"/>
      <c r="AB8" s="49"/>
      <c r="AC8" s="49"/>
      <c r="AD8" s="50" t="str">
        <f>データ!$M$6</f>
        <v>非設置</v>
      </c>
      <c r="AE8" s="50"/>
      <c r="AF8" s="50"/>
      <c r="AG8" s="50"/>
      <c r="AH8" s="50"/>
      <c r="AI8" s="50"/>
      <c r="AJ8" s="50"/>
      <c r="AK8" s="3"/>
      <c r="AL8" s="51">
        <f>データ!S6</f>
        <v>88272</v>
      </c>
      <c r="AM8" s="51"/>
      <c r="AN8" s="51"/>
      <c r="AO8" s="51"/>
      <c r="AP8" s="51"/>
      <c r="AQ8" s="51"/>
      <c r="AR8" s="51"/>
      <c r="AS8" s="51"/>
      <c r="AT8" s="46">
        <f>データ!T6</f>
        <v>472.33</v>
      </c>
      <c r="AU8" s="46"/>
      <c r="AV8" s="46"/>
      <c r="AW8" s="46"/>
      <c r="AX8" s="46"/>
      <c r="AY8" s="46"/>
      <c r="AZ8" s="46"/>
      <c r="BA8" s="46"/>
      <c r="BB8" s="46">
        <f>データ!U6</f>
        <v>186.89</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63.69</v>
      </c>
      <c r="Q10" s="46"/>
      <c r="R10" s="46"/>
      <c r="S10" s="46"/>
      <c r="T10" s="46"/>
      <c r="U10" s="46"/>
      <c r="V10" s="46"/>
      <c r="W10" s="46">
        <f>データ!Q6</f>
        <v>67.040000000000006</v>
      </c>
      <c r="X10" s="46"/>
      <c r="Y10" s="46"/>
      <c r="Z10" s="46"/>
      <c r="AA10" s="46"/>
      <c r="AB10" s="46"/>
      <c r="AC10" s="46"/>
      <c r="AD10" s="51">
        <f>データ!R6</f>
        <v>2365</v>
      </c>
      <c r="AE10" s="51"/>
      <c r="AF10" s="51"/>
      <c r="AG10" s="51"/>
      <c r="AH10" s="51"/>
      <c r="AI10" s="51"/>
      <c r="AJ10" s="51"/>
      <c r="AK10" s="2"/>
      <c r="AL10" s="51">
        <f>データ!V6</f>
        <v>55848</v>
      </c>
      <c r="AM10" s="51"/>
      <c r="AN10" s="51"/>
      <c r="AO10" s="51"/>
      <c r="AP10" s="51"/>
      <c r="AQ10" s="51"/>
      <c r="AR10" s="51"/>
      <c r="AS10" s="51"/>
      <c r="AT10" s="46">
        <f>データ!W6</f>
        <v>18.559999999999999</v>
      </c>
      <c r="AU10" s="46"/>
      <c r="AV10" s="46"/>
      <c r="AW10" s="46"/>
      <c r="AX10" s="46"/>
      <c r="AY10" s="46"/>
      <c r="AZ10" s="46"/>
      <c r="BA10" s="46"/>
      <c r="BB10" s="46">
        <f>データ!X6</f>
        <v>3009.05</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118</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44</v>
      </c>
      <c r="N86" s="26" t="s">
        <v>44</v>
      </c>
      <c r="O86" s="26" t="str">
        <f>データ!EO6</f>
        <v>【0.22】</v>
      </c>
    </row>
  </sheetData>
  <sheetProtection algorithmName="SHA-512" hashValue="cnZ5pl7ylKQYh4E71DPrt5f45IvVIiCC2qnCJkyHMFeToAM1SeLV/OwLHz5YvUukPKqSbvb0zn5D9et9E0p3dA==" saltValue="4pWLnlQVzKxn5atAMkbYz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212059</v>
      </c>
      <c r="D6" s="33">
        <f t="shared" si="3"/>
        <v>47</v>
      </c>
      <c r="E6" s="33">
        <f t="shared" si="3"/>
        <v>17</v>
      </c>
      <c r="F6" s="33">
        <f t="shared" si="3"/>
        <v>1</v>
      </c>
      <c r="G6" s="33">
        <f t="shared" si="3"/>
        <v>0</v>
      </c>
      <c r="H6" s="33" t="str">
        <f t="shared" si="3"/>
        <v>岐阜県　関市</v>
      </c>
      <c r="I6" s="33" t="str">
        <f t="shared" si="3"/>
        <v>法非適用</v>
      </c>
      <c r="J6" s="33" t="str">
        <f t="shared" si="3"/>
        <v>下水道事業</v>
      </c>
      <c r="K6" s="33" t="str">
        <f t="shared" si="3"/>
        <v>公共下水道</v>
      </c>
      <c r="L6" s="33" t="str">
        <f t="shared" si="3"/>
        <v>Bd1</v>
      </c>
      <c r="M6" s="33" t="str">
        <f t="shared" si="3"/>
        <v>非設置</v>
      </c>
      <c r="N6" s="34" t="str">
        <f t="shared" si="3"/>
        <v>-</v>
      </c>
      <c r="O6" s="34" t="str">
        <f t="shared" si="3"/>
        <v>該当数値なし</v>
      </c>
      <c r="P6" s="34">
        <f t="shared" si="3"/>
        <v>63.69</v>
      </c>
      <c r="Q6" s="34">
        <f t="shared" si="3"/>
        <v>67.040000000000006</v>
      </c>
      <c r="R6" s="34">
        <f t="shared" si="3"/>
        <v>2365</v>
      </c>
      <c r="S6" s="34">
        <f t="shared" si="3"/>
        <v>88272</v>
      </c>
      <c r="T6" s="34">
        <f t="shared" si="3"/>
        <v>472.33</v>
      </c>
      <c r="U6" s="34">
        <f t="shared" si="3"/>
        <v>186.89</v>
      </c>
      <c r="V6" s="34">
        <f t="shared" si="3"/>
        <v>55848</v>
      </c>
      <c r="W6" s="34">
        <f t="shared" si="3"/>
        <v>18.559999999999999</v>
      </c>
      <c r="X6" s="34">
        <f t="shared" si="3"/>
        <v>3009.05</v>
      </c>
      <c r="Y6" s="35">
        <f>IF(Y7="",NA(),Y7)</f>
        <v>86.16</v>
      </c>
      <c r="Z6" s="35">
        <f t="shared" ref="Z6:AH6" si="4">IF(Z7="",NA(),Z7)</f>
        <v>91.5</v>
      </c>
      <c r="AA6" s="35">
        <f t="shared" si="4"/>
        <v>86.41</v>
      </c>
      <c r="AB6" s="35">
        <f t="shared" si="4"/>
        <v>84.94</v>
      </c>
      <c r="AC6" s="35">
        <f t="shared" si="4"/>
        <v>85.29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751.2</v>
      </c>
      <c r="BG6" s="35">
        <f t="shared" ref="BG6:BO6" si="7">IF(BG7="",NA(),BG7)</f>
        <v>688.95</v>
      </c>
      <c r="BH6" s="35">
        <f t="shared" si="7"/>
        <v>657.68</v>
      </c>
      <c r="BI6" s="35">
        <f t="shared" si="7"/>
        <v>669.01</v>
      </c>
      <c r="BJ6" s="35">
        <f t="shared" si="7"/>
        <v>697.26</v>
      </c>
      <c r="BK6" s="35">
        <f t="shared" si="7"/>
        <v>848.31</v>
      </c>
      <c r="BL6" s="35">
        <f t="shared" si="7"/>
        <v>774.99</v>
      </c>
      <c r="BM6" s="35">
        <f t="shared" si="7"/>
        <v>799.41</v>
      </c>
      <c r="BN6" s="35">
        <f t="shared" si="7"/>
        <v>820.36</v>
      </c>
      <c r="BO6" s="35">
        <f t="shared" si="7"/>
        <v>847.44</v>
      </c>
      <c r="BP6" s="34" t="str">
        <f>IF(BP7="","",IF(BP7="-","【-】","【"&amp;SUBSTITUTE(TEXT(BP7,"#,##0.00"),"-","△")&amp;"】"))</f>
        <v>【682.51】</v>
      </c>
      <c r="BQ6" s="35">
        <f>IF(BQ7="",NA(),BQ7)</f>
        <v>89.38</v>
      </c>
      <c r="BR6" s="35">
        <f t="shared" ref="BR6:BZ6" si="8">IF(BR7="",NA(),BR7)</f>
        <v>95.73</v>
      </c>
      <c r="BS6" s="35">
        <f t="shared" si="8"/>
        <v>90.5</v>
      </c>
      <c r="BT6" s="35">
        <f t="shared" si="8"/>
        <v>87.45</v>
      </c>
      <c r="BU6" s="35">
        <f t="shared" si="8"/>
        <v>88.79</v>
      </c>
      <c r="BV6" s="35">
        <f t="shared" si="8"/>
        <v>94.38</v>
      </c>
      <c r="BW6" s="35">
        <f t="shared" si="8"/>
        <v>96.57</v>
      </c>
      <c r="BX6" s="35">
        <f t="shared" si="8"/>
        <v>96.54</v>
      </c>
      <c r="BY6" s="35">
        <f t="shared" si="8"/>
        <v>95.4</v>
      </c>
      <c r="BZ6" s="35">
        <f t="shared" si="8"/>
        <v>94.69</v>
      </c>
      <c r="CA6" s="34" t="str">
        <f>IF(CA7="","",IF(CA7="-","【-】","【"&amp;SUBSTITUTE(TEXT(CA7,"#,##0.00"),"-","△")&amp;"】"))</f>
        <v>【100.34】</v>
      </c>
      <c r="CB6" s="35">
        <f>IF(CB7="",NA(),CB7)</f>
        <v>140.71</v>
      </c>
      <c r="CC6" s="35">
        <f t="shared" ref="CC6:CK6" si="9">IF(CC7="",NA(),CC7)</f>
        <v>131.06</v>
      </c>
      <c r="CD6" s="35">
        <f t="shared" si="9"/>
        <v>140.33000000000001</v>
      </c>
      <c r="CE6" s="35">
        <f t="shared" si="9"/>
        <v>144.41999999999999</v>
      </c>
      <c r="CF6" s="35">
        <f t="shared" si="9"/>
        <v>131.79</v>
      </c>
      <c r="CG6" s="35">
        <f t="shared" si="9"/>
        <v>165.45</v>
      </c>
      <c r="CH6" s="35">
        <f t="shared" si="9"/>
        <v>161.54</v>
      </c>
      <c r="CI6" s="35">
        <f t="shared" si="9"/>
        <v>162.81</v>
      </c>
      <c r="CJ6" s="35">
        <f t="shared" si="9"/>
        <v>163.19999999999999</v>
      </c>
      <c r="CK6" s="35">
        <f t="shared" si="9"/>
        <v>159.78</v>
      </c>
      <c r="CL6" s="34" t="str">
        <f>IF(CL7="","",IF(CL7="-","【-】","【"&amp;SUBSTITUTE(TEXT(CL7,"#,##0.00"),"-","△")&amp;"】"))</f>
        <v>【136.15】</v>
      </c>
      <c r="CM6" s="35">
        <f>IF(CM7="",NA(),CM7)</f>
        <v>60.89</v>
      </c>
      <c r="CN6" s="35">
        <f t="shared" ref="CN6:CV6" si="10">IF(CN7="",NA(),CN7)</f>
        <v>61.14</v>
      </c>
      <c r="CO6" s="35">
        <f t="shared" si="10"/>
        <v>57.98</v>
      </c>
      <c r="CP6" s="35">
        <f t="shared" si="10"/>
        <v>61.76</v>
      </c>
      <c r="CQ6" s="35">
        <f t="shared" si="10"/>
        <v>61.74</v>
      </c>
      <c r="CR6" s="35">
        <f t="shared" si="10"/>
        <v>65.62</v>
      </c>
      <c r="CS6" s="35">
        <f t="shared" si="10"/>
        <v>64.67</v>
      </c>
      <c r="CT6" s="35">
        <f t="shared" si="10"/>
        <v>64.959999999999994</v>
      </c>
      <c r="CU6" s="35">
        <f t="shared" si="10"/>
        <v>65.040000000000006</v>
      </c>
      <c r="CV6" s="35">
        <f t="shared" si="10"/>
        <v>68.31</v>
      </c>
      <c r="CW6" s="34" t="str">
        <f>IF(CW7="","",IF(CW7="-","【-】","【"&amp;SUBSTITUTE(TEXT(CW7,"#,##0.00"),"-","△")&amp;"】"))</f>
        <v>【59.64】</v>
      </c>
      <c r="CX6" s="35">
        <f>IF(CX7="",NA(),CX7)</f>
        <v>98.98</v>
      </c>
      <c r="CY6" s="35">
        <f t="shared" ref="CY6:DG6" si="11">IF(CY7="",NA(),CY7)</f>
        <v>98.98</v>
      </c>
      <c r="CZ6" s="35">
        <f t="shared" si="11"/>
        <v>99.12</v>
      </c>
      <c r="DA6" s="35">
        <f t="shared" si="11"/>
        <v>99.15</v>
      </c>
      <c r="DB6" s="35">
        <f t="shared" si="11"/>
        <v>99.17</v>
      </c>
      <c r="DC6" s="35">
        <f t="shared" si="11"/>
        <v>91.44</v>
      </c>
      <c r="DD6" s="35">
        <f t="shared" si="11"/>
        <v>91.76</v>
      </c>
      <c r="DE6" s="35">
        <f t="shared" si="11"/>
        <v>92.3</v>
      </c>
      <c r="DF6" s="35">
        <f t="shared" si="11"/>
        <v>92.55</v>
      </c>
      <c r="DG6" s="35">
        <f t="shared" si="11"/>
        <v>92.62</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f>IF(EE7="",NA(),EE7)</f>
        <v>0.04</v>
      </c>
      <c r="EF6" s="34">
        <f t="shared" ref="EF6:EN6" si="14">IF(EF7="",NA(),EF7)</f>
        <v>0</v>
      </c>
      <c r="EG6" s="34">
        <f t="shared" si="14"/>
        <v>0</v>
      </c>
      <c r="EH6" s="34">
        <f t="shared" si="14"/>
        <v>0</v>
      </c>
      <c r="EI6" s="34">
        <f t="shared" si="14"/>
        <v>0</v>
      </c>
      <c r="EJ6" s="35">
        <f t="shared" si="14"/>
        <v>0.27</v>
      </c>
      <c r="EK6" s="35">
        <f t="shared" si="14"/>
        <v>0.17</v>
      </c>
      <c r="EL6" s="35">
        <f t="shared" si="14"/>
        <v>0.13</v>
      </c>
      <c r="EM6" s="35">
        <f t="shared" si="14"/>
        <v>0.1</v>
      </c>
      <c r="EN6" s="35">
        <f t="shared" si="14"/>
        <v>0.09</v>
      </c>
      <c r="EO6" s="34" t="str">
        <f>IF(EO7="","",IF(EO7="-","【-】","【"&amp;SUBSTITUTE(TEXT(EO7,"#,##0.00"),"-","△")&amp;"】"))</f>
        <v>【0.22】</v>
      </c>
    </row>
    <row r="7" spans="1:145" s="36" customFormat="1" x14ac:dyDescent="0.15">
      <c r="A7" s="28"/>
      <c r="B7" s="37">
        <v>2019</v>
      </c>
      <c r="C7" s="37">
        <v>212059</v>
      </c>
      <c r="D7" s="37">
        <v>47</v>
      </c>
      <c r="E7" s="37">
        <v>17</v>
      </c>
      <c r="F7" s="37">
        <v>1</v>
      </c>
      <c r="G7" s="37">
        <v>0</v>
      </c>
      <c r="H7" s="37" t="s">
        <v>98</v>
      </c>
      <c r="I7" s="37" t="s">
        <v>99</v>
      </c>
      <c r="J7" s="37" t="s">
        <v>100</v>
      </c>
      <c r="K7" s="37" t="s">
        <v>101</v>
      </c>
      <c r="L7" s="37" t="s">
        <v>102</v>
      </c>
      <c r="M7" s="37" t="s">
        <v>103</v>
      </c>
      <c r="N7" s="38" t="s">
        <v>104</v>
      </c>
      <c r="O7" s="38" t="s">
        <v>105</v>
      </c>
      <c r="P7" s="38">
        <v>63.69</v>
      </c>
      <c r="Q7" s="38">
        <v>67.040000000000006</v>
      </c>
      <c r="R7" s="38">
        <v>2365</v>
      </c>
      <c r="S7" s="38">
        <v>88272</v>
      </c>
      <c r="T7" s="38">
        <v>472.33</v>
      </c>
      <c r="U7" s="38">
        <v>186.89</v>
      </c>
      <c r="V7" s="38">
        <v>55848</v>
      </c>
      <c r="W7" s="38">
        <v>18.559999999999999</v>
      </c>
      <c r="X7" s="38">
        <v>3009.05</v>
      </c>
      <c r="Y7" s="38">
        <v>86.16</v>
      </c>
      <c r="Z7" s="38">
        <v>91.5</v>
      </c>
      <c r="AA7" s="38">
        <v>86.41</v>
      </c>
      <c r="AB7" s="38">
        <v>84.94</v>
      </c>
      <c r="AC7" s="38">
        <v>85.29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751.2</v>
      </c>
      <c r="BG7" s="38">
        <v>688.95</v>
      </c>
      <c r="BH7" s="38">
        <v>657.68</v>
      </c>
      <c r="BI7" s="38">
        <v>669.01</v>
      </c>
      <c r="BJ7" s="38">
        <v>697.26</v>
      </c>
      <c r="BK7" s="38">
        <v>848.31</v>
      </c>
      <c r="BL7" s="38">
        <v>774.99</v>
      </c>
      <c r="BM7" s="38">
        <v>799.41</v>
      </c>
      <c r="BN7" s="38">
        <v>820.36</v>
      </c>
      <c r="BO7" s="38">
        <v>847.44</v>
      </c>
      <c r="BP7" s="38">
        <v>682.51</v>
      </c>
      <c r="BQ7" s="38">
        <v>89.38</v>
      </c>
      <c r="BR7" s="38">
        <v>95.73</v>
      </c>
      <c r="BS7" s="38">
        <v>90.5</v>
      </c>
      <c r="BT7" s="38">
        <v>87.45</v>
      </c>
      <c r="BU7" s="38">
        <v>88.79</v>
      </c>
      <c r="BV7" s="38">
        <v>94.38</v>
      </c>
      <c r="BW7" s="38">
        <v>96.57</v>
      </c>
      <c r="BX7" s="38">
        <v>96.54</v>
      </c>
      <c r="BY7" s="38">
        <v>95.4</v>
      </c>
      <c r="BZ7" s="38">
        <v>94.69</v>
      </c>
      <c r="CA7" s="38">
        <v>100.34</v>
      </c>
      <c r="CB7" s="38">
        <v>140.71</v>
      </c>
      <c r="CC7" s="38">
        <v>131.06</v>
      </c>
      <c r="CD7" s="38">
        <v>140.33000000000001</v>
      </c>
      <c r="CE7" s="38">
        <v>144.41999999999999</v>
      </c>
      <c r="CF7" s="38">
        <v>131.79</v>
      </c>
      <c r="CG7" s="38">
        <v>165.45</v>
      </c>
      <c r="CH7" s="38">
        <v>161.54</v>
      </c>
      <c r="CI7" s="38">
        <v>162.81</v>
      </c>
      <c r="CJ7" s="38">
        <v>163.19999999999999</v>
      </c>
      <c r="CK7" s="38">
        <v>159.78</v>
      </c>
      <c r="CL7" s="38">
        <v>136.15</v>
      </c>
      <c r="CM7" s="38">
        <v>60.89</v>
      </c>
      <c r="CN7" s="38">
        <v>61.14</v>
      </c>
      <c r="CO7" s="38">
        <v>57.98</v>
      </c>
      <c r="CP7" s="38">
        <v>61.76</v>
      </c>
      <c r="CQ7" s="38">
        <v>61.74</v>
      </c>
      <c r="CR7" s="38">
        <v>65.62</v>
      </c>
      <c r="CS7" s="38">
        <v>64.67</v>
      </c>
      <c r="CT7" s="38">
        <v>64.959999999999994</v>
      </c>
      <c r="CU7" s="38">
        <v>65.040000000000006</v>
      </c>
      <c r="CV7" s="38">
        <v>68.31</v>
      </c>
      <c r="CW7" s="38">
        <v>59.64</v>
      </c>
      <c r="CX7" s="38">
        <v>98.98</v>
      </c>
      <c r="CY7" s="38">
        <v>98.98</v>
      </c>
      <c r="CZ7" s="38">
        <v>99.12</v>
      </c>
      <c r="DA7" s="38">
        <v>99.15</v>
      </c>
      <c r="DB7" s="38">
        <v>99.17</v>
      </c>
      <c r="DC7" s="38">
        <v>91.44</v>
      </c>
      <c r="DD7" s="38">
        <v>91.76</v>
      </c>
      <c r="DE7" s="38">
        <v>92.3</v>
      </c>
      <c r="DF7" s="38">
        <v>92.55</v>
      </c>
      <c r="DG7" s="38">
        <v>92.62</v>
      </c>
      <c r="DH7" s="38">
        <v>95.35</v>
      </c>
      <c r="DI7" s="38"/>
      <c r="DJ7" s="38"/>
      <c r="DK7" s="38"/>
      <c r="DL7" s="38"/>
      <c r="DM7" s="38"/>
      <c r="DN7" s="38"/>
      <c r="DO7" s="38"/>
      <c r="DP7" s="38"/>
      <c r="DQ7" s="38"/>
      <c r="DR7" s="38"/>
      <c r="DS7" s="38"/>
      <c r="DT7" s="38"/>
      <c r="DU7" s="38"/>
      <c r="DV7" s="38"/>
      <c r="DW7" s="38"/>
      <c r="DX7" s="38"/>
      <c r="DY7" s="38"/>
      <c r="DZ7" s="38"/>
      <c r="EA7" s="38"/>
      <c r="EB7" s="38"/>
      <c r="EC7" s="38"/>
      <c r="ED7" s="38"/>
      <c r="EE7" s="38">
        <v>0.04</v>
      </c>
      <c r="EF7" s="38">
        <v>0</v>
      </c>
      <c r="EG7" s="38">
        <v>0</v>
      </c>
      <c r="EH7" s="38">
        <v>0</v>
      </c>
      <c r="EI7" s="38">
        <v>0</v>
      </c>
      <c r="EJ7" s="38">
        <v>0.27</v>
      </c>
      <c r="EK7" s="38">
        <v>0.17</v>
      </c>
      <c r="EL7" s="38">
        <v>0.13</v>
      </c>
      <c r="EM7" s="38">
        <v>0.1</v>
      </c>
      <c r="EN7" s="38">
        <v>0.09</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那須 哲郎</cp:lastModifiedBy>
  <cp:lastPrinted>2021-01-14T01:52:03Z</cp:lastPrinted>
  <dcterms:created xsi:type="dcterms:W3CDTF">2020-12-04T02:46:44Z</dcterms:created>
  <dcterms:modified xsi:type="dcterms:W3CDTF">2021-01-14T01:52:05Z</dcterms:modified>
  <cp:category/>
</cp:coreProperties>
</file>