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け経営戦略　\経営比較分析表\R1\【経営比較分析表】212059関市\"/>
    </mc:Choice>
  </mc:AlternateContent>
  <workbookProtection workbookAlgorithmName="SHA-512" workbookHashValue="p3NQ3zMv/k9a0/c1Ryry2AQ8L7JW8U2YdNEyGXpttQnaVcLPhEHrJllEk9qyAQzsOfSiyQI2TJiwvs7VMFnqGg==" workbookSaltValue="3o1Frg3WdIG0VF2XO+xZzA=="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AD10" i="4"/>
  <c r="W10" i="4"/>
  <c r="P10" i="4"/>
  <c r="I10" i="4"/>
  <c r="B10" i="4"/>
  <c r="BB8" i="4"/>
  <c r="AT8" i="4"/>
  <c r="AL8" i="4"/>
  <c r="W8" i="4"/>
  <c r="P8" i="4"/>
  <c r="I8" i="4"/>
  <c r="B6" i="4"/>
</calcChain>
</file>

<file path=xl/sharedStrings.xml><?xml version="1.0" encoding="utf-8"?>
<sst xmlns="http://schemas.openxmlformats.org/spreadsheetml/2006/main" count="236" uniqueCount="118">
  <si>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</si>
  <si>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</si>
  <si>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</si>
  <si>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</si>
  <si>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</si>
  <si>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</si>
  <si>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</si>
  <si>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</si>
  <si>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</si>
  <si>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</si>
  <si>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</si>
  <si>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</si>
  <si>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</si>
  <si>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</si>
  <si>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</si>
  <si>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</si>
  <si>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</si>
  <si>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</si>
  <si>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</si>
  <si>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</si>
  <si>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</si>
  <si>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</si>
  <si>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</si>
  <si>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</si>
  <si>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</si>
  <si>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</si>
  <si>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</si>
  <si>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</si>
  <si>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</si>
  <si>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</si>
  <si>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</si>
  <si>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</si>
  <si>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</si>
  <si>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</si>
  <si>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</si>
  <si>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</si>
  <si>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</si>
  <si>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</si>
  <si>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</si>
  <si>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</si>
  <si>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</si>
  <si>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</si>
  <si>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</si>
  <si>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</si>
  <si>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</si>
  <si>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</si>
  <si>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</si>
  <si>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</si>
  <si>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</si>
  <si>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</si>
  <si>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</si>
  <si>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</si>
  <si>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</si>
  <si>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</si>
  <si>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</si>
  <si>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</si>
  <si>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</si>
  <si>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</si>
  <si>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</si>
  <si>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</si>
  <si>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</si>
  <si>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</si>
  <si>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</si>
  <si>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</si>
  <si>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</si>
  <si>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</si>
  <si>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</si>
  <si>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</si>
  <si>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</si>
  <si>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</si>
  <si>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</si>
  <si>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</si>
  <si>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</si>
  <si>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</si>
  <si>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</si>
  <si>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</si>
  <si>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</si>
  <si>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</si>
  <si>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</si>
  <si>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</si>
  <si>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</si>
  <si>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</si>
  <si>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</si>
  <si>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</si>
  <si>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</si>
  <si>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</si>
  <si>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</si>
  <si>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</si>
  <si>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</si>
  <si>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</si>
  <si>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</si>
  <si>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</si>
  <si>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</si>
  <si>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</si>
  <si>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</si>
  <si>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</si>
  <si>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岐阜県　関市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</si>
  <si>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</si>
  <si>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</si>
  <si>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</si>
  <si>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</si>
  <si>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</si>
  <si>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</si>
  <si>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</si>
  <si>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</si>
  <si>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</si>
  <si>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</si>
  <si>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</si>
  <si>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</si>
  <si>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</si>
  <si>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</si>
  <si>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</si>
  <si>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</si>
  <si>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</si>
  <si>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</si>
  <si>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前年（平成30年度）は、災害復旧に伴う修繕費や維持管理の委託経費が多かったため、①収益的収支比率・⑤経費回収率が悪化したが、今年度はそのような事象がなかったため改善した。ただ、人口減少に伴う有収水量の減少により、数値は悪化傾向にある。
　⑥汚水処理原価については、今年度は災害復旧に伴う修繕費などがなかったため、数値は改善している。また、全国平均・類似団体平均値よりも低いため、今後も経費を節減していく方針である。
　⑦施設利用率は６０％台を維持しており、良好と判断しているが、将来の汚水処理人口の減少に備えて施設の統合の検討を今後とも続けていく方針である。
　⑧水洗化率は、ほぼ１００％となっており、現状の維持に努める。</t>
    <rPh sb="1" eb="3">
      <t>ゼンネン</t>
    </rPh>
    <rPh sb="4" eb="6">
      <t>ヘイセイ</t>
    </rPh>
    <rPh sb="8" eb="10">
      <t>ネンド</t>
    </rPh>
    <rPh sb="13" eb="17">
      <t>サイガイフッキュウ</t>
    </rPh>
    <rPh sb="18" eb="19">
      <t>トモナ</t>
    </rPh>
    <rPh sb="20" eb="23">
      <t>シュウゼンヒ</t>
    </rPh>
    <rPh sb="24" eb="28">
      <t>イジカンリ</t>
    </rPh>
    <rPh sb="29" eb="33">
      <t>イタクケイヒ</t>
    </rPh>
    <rPh sb="34" eb="35">
      <t>オオ</t>
    </rPh>
    <rPh sb="42" eb="47">
      <t>シュウエキテキシュウシ</t>
    </rPh>
    <rPh sb="47" eb="49">
      <t>ヒリツ</t>
    </rPh>
    <rPh sb="51" eb="56">
      <t>ケイヒカイシュウリツ</t>
    </rPh>
    <rPh sb="57" eb="59">
      <t>アッカ</t>
    </rPh>
    <rPh sb="63" eb="66">
      <t>コンネンド</t>
    </rPh>
    <rPh sb="72" eb="74">
      <t>ジショウ</t>
    </rPh>
    <rPh sb="81" eb="83">
      <t>カイゼン</t>
    </rPh>
    <rPh sb="89" eb="91">
      <t>ジンコウ</t>
    </rPh>
    <rPh sb="91" eb="93">
      <t>ゲンショウ</t>
    </rPh>
    <rPh sb="94" eb="95">
      <t>トモナ</t>
    </rPh>
    <rPh sb="96" eb="100">
      <t>ユウシュウスイリョウ</t>
    </rPh>
    <rPh sb="101" eb="103">
      <t>ゲンショウ</t>
    </rPh>
    <rPh sb="107" eb="109">
      <t>スウチ</t>
    </rPh>
    <rPh sb="110" eb="114">
      <t>アッカケイコウ</t>
    </rPh>
    <rPh sb="121" eb="123">
      <t>オスイ</t>
    </rPh>
    <rPh sb="123" eb="125">
      <t>ショリ</t>
    </rPh>
    <rPh sb="125" eb="127">
      <t>ゲンカ</t>
    </rPh>
    <rPh sb="133" eb="136">
      <t>コンネンド</t>
    </rPh>
    <rPh sb="137" eb="139">
      <t>サイガイ</t>
    </rPh>
    <rPh sb="139" eb="141">
      <t>フッキュウ</t>
    </rPh>
    <rPh sb="142" eb="143">
      <t>トモナ</t>
    </rPh>
    <rPh sb="144" eb="147">
      <t>シュウゼンヒ</t>
    </rPh>
    <rPh sb="157" eb="159">
      <t>スウチ</t>
    </rPh>
    <rPh sb="160" eb="162">
      <t>カイゼン</t>
    </rPh>
    <rPh sb="170" eb="174">
      <t>ゼンコクヘイキン</t>
    </rPh>
    <rPh sb="175" eb="182">
      <t>ルイジダンタイヘイキンチ</t>
    </rPh>
    <rPh sb="185" eb="186">
      <t>ヒク</t>
    </rPh>
    <rPh sb="190" eb="192">
      <t>コンゴ</t>
    </rPh>
    <rPh sb="193" eb="195">
      <t>ケイヒ</t>
    </rPh>
    <rPh sb="196" eb="198">
      <t>セツゲン</t>
    </rPh>
    <rPh sb="202" eb="204">
      <t>ホウシン</t>
    </rPh>
    <rPh sb="211" eb="213">
      <t>シセツ</t>
    </rPh>
    <rPh sb="213" eb="216">
      <t>リヨウリツ</t>
    </rPh>
    <rPh sb="220" eb="221">
      <t>ダイ</t>
    </rPh>
    <rPh sb="222" eb="224">
      <t>イジ</t>
    </rPh>
    <rPh sb="229" eb="231">
      <t>リョウコウ</t>
    </rPh>
    <rPh sb="232" eb="234">
      <t>ハンダン</t>
    </rPh>
    <rPh sb="240" eb="242">
      <t>ショウライ</t>
    </rPh>
    <rPh sb="243" eb="247">
      <t>オスイショリ</t>
    </rPh>
    <rPh sb="247" eb="249">
      <t>ジンコウ</t>
    </rPh>
    <rPh sb="250" eb="252">
      <t>ゲンショウ</t>
    </rPh>
    <rPh sb="253" eb="254">
      <t>ソナ</t>
    </rPh>
    <rPh sb="256" eb="258">
      <t>シセツ</t>
    </rPh>
    <rPh sb="259" eb="261">
      <t>トウゴウ</t>
    </rPh>
    <rPh sb="262" eb="264">
      <t>ケントウ</t>
    </rPh>
    <rPh sb="265" eb="267">
      <t>コンゴ</t>
    </rPh>
    <rPh sb="269" eb="270">
      <t>ツヅ</t>
    </rPh>
    <rPh sb="274" eb="276">
      <t>ホウシン</t>
    </rPh>
    <rPh sb="283" eb="285">
      <t>スイセン</t>
    </rPh>
    <rPh sb="285" eb="286">
      <t>カ</t>
    </rPh>
    <rPh sb="286" eb="287">
      <t>リツ</t>
    </rPh>
    <rPh sb="302" eb="304">
      <t>ゲンジョウ</t>
    </rPh>
    <rPh sb="305" eb="307">
      <t>イジ</t>
    </rPh>
    <rPh sb="308" eb="309">
      <t>ツト</t>
    </rPh>
    <phoneticPr fontId="4"/>
  </si>
  <si>
    <t>　特定環境保全公共下水道は、平成４年からの供用開始で、比較的新しい。そのため管渠の更新は行っていない。今後は将来の老朽化に備えた修繕・更新を計画し、老朽化に備えることが必要である。</t>
    <rPh sb="1" eb="12">
      <t>トクテイカンキョウホゼンコウキョウゲスイドウ</t>
    </rPh>
    <rPh sb="14" eb="16">
      <t>ヘイセイ</t>
    </rPh>
    <rPh sb="17" eb="18">
      <t>ネン</t>
    </rPh>
    <rPh sb="21" eb="25">
      <t>キョウヨウカイシ</t>
    </rPh>
    <rPh sb="27" eb="30">
      <t>ヒカクテキ</t>
    </rPh>
    <rPh sb="30" eb="31">
      <t>アタラ</t>
    </rPh>
    <rPh sb="38" eb="40">
      <t>カンキョ</t>
    </rPh>
    <rPh sb="41" eb="43">
      <t>コウシン</t>
    </rPh>
    <rPh sb="44" eb="45">
      <t>オコナ</t>
    </rPh>
    <rPh sb="51" eb="53">
      <t>コンゴ</t>
    </rPh>
    <rPh sb="54" eb="56">
      <t>ショウライ</t>
    </rPh>
    <rPh sb="57" eb="60">
      <t>ロウキュウカ</t>
    </rPh>
    <rPh sb="61" eb="62">
      <t>ソナ</t>
    </rPh>
    <rPh sb="64" eb="66">
      <t>シュウゼン</t>
    </rPh>
    <rPh sb="67" eb="69">
      <t>コウシン</t>
    </rPh>
    <rPh sb="70" eb="72">
      <t>ケイカク</t>
    </rPh>
    <rPh sb="74" eb="77">
      <t>ロウキュウカ</t>
    </rPh>
    <rPh sb="78" eb="79">
      <t>ソナ</t>
    </rPh>
    <rPh sb="84" eb="86">
      <t>ヒツヨウ</t>
    </rPh>
    <phoneticPr fontId="4"/>
  </si>
  <si>
    <t>特定環境保全公共下水道についても令和2年度には公営企業会計が適用されるため、経営戦略を策定する。その中で、ストックマネジメントの考え方に基づいた管渠・施設の更新と更新需要に対応する財源の確保の検討を行い、持続可能な事業を推進する方針である。</t>
    <rPh sb="0" eb="11">
      <t>トクテイカンキョウホゼンコウキョウゲスイドウ</t>
    </rPh>
    <rPh sb="16" eb="18">
      <t>レイワ</t>
    </rPh>
    <rPh sb="19" eb="21">
      <t>ネンド</t>
    </rPh>
    <rPh sb="23" eb="25">
      <t>コウエイ</t>
    </rPh>
    <rPh sb="25" eb="29">
      <t>キギョウカイケイ</t>
    </rPh>
    <rPh sb="30" eb="32">
      <t>テキヨウ</t>
    </rPh>
    <rPh sb="38" eb="42">
      <t>ケイエイセンリャク</t>
    </rPh>
    <rPh sb="43" eb="45">
      <t>サクテイ</t>
    </rPh>
    <rPh sb="50" eb="51">
      <t>ナカ</t>
    </rPh>
    <rPh sb="64" eb="65">
      <t>カンガ</t>
    </rPh>
    <rPh sb="66" eb="67">
      <t>カタ</t>
    </rPh>
    <rPh sb="68" eb="69">
      <t>モト</t>
    </rPh>
    <rPh sb="72" eb="74">
      <t>カンキョ</t>
    </rPh>
    <rPh sb="75" eb="77">
      <t>シセツ</t>
    </rPh>
    <rPh sb="78" eb="80">
      <t>コウシン</t>
    </rPh>
    <rPh sb="81" eb="83">
      <t>コウシン</t>
    </rPh>
    <rPh sb="83" eb="85">
      <t>ジュヨウ</t>
    </rPh>
    <rPh sb="86" eb="88">
      <t>タイオウ</t>
    </rPh>
    <rPh sb="90" eb="92">
      <t>ザイゲン</t>
    </rPh>
    <rPh sb="93" eb="95">
      <t>カクホ</t>
    </rPh>
    <rPh sb="96" eb="98">
      <t>ケントウ</t>
    </rPh>
    <rPh sb="99" eb="100">
      <t>オコナ</t>
    </rPh>
    <rPh sb="102" eb="106">
      <t>ジゾクカノウ</t>
    </rPh>
    <rPh sb="107" eb="109">
      <t>ジギョウ</t>
    </rPh>
    <rPh sb="110" eb="112">
      <t>スイシン</t>
    </rPh>
    <rPh sb="114" eb="116">
      <t>ホウシン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</si>
</sst>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7EC-4CF7-9C40-10E297E3771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0.09</c:v>
                </c:pt>
                <c:pt idx="2">
                  <c:v>0.09</c:v>
                </c:pt>
                <c:pt idx="3">
                  <c:v>0.13</c:v>
                </c:pt>
                <c:pt idx="4">
                  <c:v>0.36</c:v>
                </c:pt>
              </c:numCache>
            </c:numRef>
          </c:val>
          <c:smooth val="0"/>
          <c:extLst>
            <c:ext xmlns:c16="http://schemas.microsoft.com/office/drawing/2014/chart" uri="{C3380CC4-5D6E-409C-BE32-E72D297353CC}">
              <c16:uniqueId val="{00000001-07EC-4CF7-9C40-10E297E3771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59.77</c:v>
                </c:pt>
                <c:pt idx="1">
                  <c:v>61.83</c:v>
                </c:pt>
                <c:pt idx="2">
                  <c:v>62.2</c:v>
                </c:pt>
                <c:pt idx="3">
                  <c:v>61.3</c:v>
                </c:pt>
                <c:pt idx="4">
                  <c:v>67.87</c:v>
                </c:pt>
              </c:numCache>
            </c:numRef>
          </c:val>
          <c:extLst>
            <c:ext xmlns:c16="http://schemas.microsoft.com/office/drawing/2014/chart" uri="{C3380CC4-5D6E-409C-BE32-E72D297353CC}">
              <c16:uniqueId val="{00000000-8C49-4EF5-87D7-0D9AB0407274}"/>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41.35</c:v>
                </c:pt>
                <c:pt idx="1">
                  <c:v>42.9</c:v>
                </c:pt>
                <c:pt idx="2">
                  <c:v>43.36</c:v>
                </c:pt>
                <c:pt idx="3">
                  <c:v>42.56</c:v>
                </c:pt>
                <c:pt idx="4">
                  <c:v>42.47</c:v>
                </c:pt>
              </c:numCache>
            </c:numRef>
          </c:val>
          <c:smooth val="0"/>
          <c:extLst>
            <c:ext xmlns:c16="http://schemas.microsoft.com/office/drawing/2014/chart" uri="{C3380CC4-5D6E-409C-BE32-E72D297353CC}">
              <c16:uniqueId val="{00000001-8C49-4EF5-87D7-0D9AB0407274}"/>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92.67</c:v>
                </c:pt>
                <c:pt idx="1">
                  <c:v>92.73</c:v>
                </c:pt>
                <c:pt idx="2">
                  <c:v>94.22</c:v>
                </c:pt>
                <c:pt idx="3">
                  <c:v>94.21</c:v>
                </c:pt>
                <c:pt idx="4">
                  <c:v>94.39</c:v>
                </c:pt>
              </c:numCache>
            </c:numRef>
          </c:val>
          <c:extLst>
            <c:ext xmlns:c16="http://schemas.microsoft.com/office/drawing/2014/chart" uri="{C3380CC4-5D6E-409C-BE32-E72D297353CC}">
              <c16:uniqueId val="{00000000-8B99-4C1A-8BF2-9B772CC8D7F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82.9</c:v>
                </c:pt>
                <c:pt idx="1">
                  <c:v>83.5</c:v>
                </c:pt>
                <c:pt idx="2">
                  <c:v>83.06</c:v>
                </c:pt>
                <c:pt idx="3">
                  <c:v>83.32</c:v>
                </c:pt>
                <c:pt idx="4">
                  <c:v>83.75</c:v>
                </c:pt>
              </c:numCache>
            </c:numRef>
          </c:val>
          <c:smooth val="0"/>
          <c:extLst>
            <c:ext xmlns:c16="http://schemas.microsoft.com/office/drawing/2014/chart" uri="{C3380CC4-5D6E-409C-BE32-E72D297353CC}">
              <c16:uniqueId val="{00000001-8B99-4C1A-8BF2-9B772CC8D7F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96.18</c:v>
                </c:pt>
                <c:pt idx="1">
                  <c:v>95.38</c:v>
                </c:pt>
                <c:pt idx="2">
                  <c:v>95.96</c:v>
                </c:pt>
                <c:pt idx="3">
                  <c:v>92.61</c:v>
                </c:pt>
                <c:pt idx="4">
                  <c:v>94.49</c:v>
                </c:pt>
              </c:numCache>
            </c:numRef>
          </c:val>
          <c:extLst>
            <c:ext xmlns:c16="http://schemas.microsoft.com/office/drawing/2014/chart" uri="{C3380CC4-5D6E-409C-BE32-E72D297353CC}">
              <c16:uniqueId val="{00000000-3975-4F65-8E57-332592C05328}"/>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975-4F65-8E57-332592C05328}"/>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D66-48F4-B21E-34C8CADAD59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D66-48F4-B21E-34C8CADAD59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C7D-408C-B709-8314C8EB6DE9}"/>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C7D-408C-B709-8314C8EB6DE9}"/>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F4A-43BB-8556-680C4CFB3C2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F4A-43BB-8556-680C4CFB3C2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FAF-4DF3-A2CD-434A131FF685}"/>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FAF-4DF3-A2CD-434A131FF685}"/>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179.51</c:v>
                </c:pt>
                <c:pt idx="1">
                  <c:v>186.61</c:v>
                </c:pt>
                <c:pt idx="2">
                  <c:v>259.36</c:v>
                </c:pt>
                <c:pt idx="3">
                  <c:v>253.38</c:v>
                </c:pt>
                <c:pt idx="4">
                  <c:v>266.16000000000003</c:v>
                </c:pt>
              </c:numCache>
            </c:numRef>
          </c:val>
          <c:extLst>
            <c:ext xmlns:c16="http://schemas.microsoft.com/office/drawing/2014/chart" uri="{C3380CC4-5D6E-409C-BE32-E72D297353CC}">
              <c16:uniqueId val="{00000000-E064-4F4D-82DF-C2119980F62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1434.89</c:v>
                </c:pt>
                <c:pt idx="1">
                  <c:v>1298.9100000000001</c:v>
                </c:pt>
                <c:pt idx="2">
                  <c:v>1243.71</c:v>
                </c:pt>
                <c:pt idx="3">
                  <c:v>1194.1500000000001</c:v>
                </c:pt>
                <c:pt idx="4">
                  <c:v>1206.79</c:v>
                </c:pt>
              </c:numCache>
            </c:numRef>
          </c:val>
          <c:smooth val="0"/>
          <c:extLst>
            <c:ext xmlns:c16="http://schemas.microsoft.com/office/drawing/2014/chart" uri="{C3380CC4-5D6E-409C-BE32-E72D297353CC}">
              <c16:uniqueId val="{00000001-E064-4F4D-82DF-C2119980F62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87.47</c:v>
                </c:pt>
                <c:pt idx="1">
                  <c:v>87.87</c:v>
                </c:pt>
                <c:pt idx="2">
                  <c:v>79.12</c:v>
                </c:pt>
                <c:pt idx="3">
                  <c:v>64.44</c:v>
                </c:pt>
                <c:pt idx="4">
                  <c:v>71.61</c:v>
                </c:pt>
              </c:numCache>
            </c:numRef>
          </c:val>
          <c:extLst>
            <c:ext xmlns:c16="http://schemas.microsoft.com/office/drawing/2014/chart" uri="{C3380CC4-5D6E-409C-BE32-E72D297353CC}">
              <c16:uniqueId val="{00000000-657D-475D-A84B-A78FD775AE5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66.22</c:v>
                </c:pt>
                <c:pt idx="1">
                  <c:v>69.87</c:v>
                </c:pt>
                <c:pt idx="2">
                  <c:v>74.3</c:v>
                </c:pt>
                <c:pt idx="3">
                  <c:v>72.260000000000005</c:v>
                </c:pt>
                <c:pt idx="4">
                  <c:v>71.84</c:v>
                </c:pt>
              </c:numCache>
            </c:numRef>
          </c:val>
          <c:smooth val="0"/>
          <c:extLst>
            <c:ext xmlns:c16="http://schemas.microsoft.com/office/drawing/2014/chart" uri="{C3380CC4-5D6E-409C-BE32-E72D297353CC}">
              <c16:uniqueId val="{00000001-657D-475D-A84B-A78FD775AE5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141.97999999999999</c:v>
                </c:pt>
                <c:pt idx="1">
                  <c:v>142.02000000000001</c:v>
                </c:pt>
                <c:pt idx="2">
                  <c:v>158.29</c:v>
                </c:pt>
                <c:pt idx="3">
                  <c:v>194.27</c:v>
                </c:pt>
                <c:pt idx="4">
                  <c:v>165.95</c:v>
                </c:pt>
              </c:numCache>
            </c:numRef>
          </c:val>
          <c:extLst>
            <c:ext xmlns:c16="http://schemas.microsoft.com/office/drawing/2014/chart" uri="{C3380CC4-5D6E-409C-BE32-E72D297353CC}">
              <c16:uniqueId val="{00000000-B7CE-4F6E-ADC6-398557EBA881}"/>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246.72</c:v>
                </c:pt>
                <c:pt idx="1">
                  <c:v>234.96</c:v>
                </c:pt>
                <c:pt idx="2">
                  <c:v>221.81</c:v>
                </c:pt>
                <c:pt idx="3">
                  <c:v>230.02</c:v>
                </c:pt>
                <c:pt idx="4">
                  <c:v>228.47</c:v>
                </c:pt>
              </c:numCache>
            </c:numRef>
          </c:val>
          <c:smooth val="0"/>
          <c:extLst>
            <c:ext xmlns:c16="http://schemas.microsoft.com/office/drawing/2014/chart" uri="{C3380CC4-5D6E-409C-BE32-E72D297353CC}">
              <c16:uniqueId val="{00000001-B7CE-4F6E-ADC6-398557EBA881}"/>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J63" zoomScaleNormal="100" workbookViewId="0">
      <selection activeCell="AQ88" sqref="AQ8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岐阜県　関市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69">
        <f>データ!S6</f>
        <v>88272</v>
      </c>
      <c r="AM8" s="69"/>
      <c r="AN8" s="69"/>
      <c r="AO8" s="69"/>
      <c r="AP8" s="69"/>
      <c r="AQ8" s="69"/>
      <c r="AR8" s="69"/>
      <c r="AS8" s="69"/>
      <c r="AT8" s="68">
        <f>データ!T6</f>
        <v>472.33</v>
      </c>
      <c r="AU8" s="68"/>
      <c r="AV8" s="68"/>
      <c r="AW8" s="68"/>
      <c r="AX8" s="68"/>
      <c r="AY8" s="68"/>
      <c r="AZ8" s="68"/>
      <c r="BA8" s="68"/>
      <c r="BB8" s="68">
        <f>データ!U6</f>
        <v>186.89</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23.88</v>
      </c>
      <c r="Q10" s="68"/>
      <c r="R10" s="68"/>
      <c r="S10" s="68"/>
      <c r="T10" s="68"/>
      <c r="U10" s="68"/>
      <c r="V10" s="68"/>
      <c r="W10" s="68">
        <f>データ!Q6</f>
        <v>77.81</v>
      </c>
      <c r="X10" s="68"/>
      <c r="Y10" s="68"/>
      <c r="Z10" s="68"/>
      <c r="AA10" s="68"/>
      <c r="AB10" s="68"/>
      <c r="AC10" s="68"/>
      <c r="AD10" s="69">
        <f>データ!R6</f>
        <v>2365</v>
      </c>
      <c r="AE10" s="69"/>
      <c r="AF10" s="69"/>
      <c r="AG10" s="69"/>
      <c r="AH10" s="69"/>
      <c r="AI10" s="69"/>
      <c r="AJ10" s="69"/>
      <c r="AK10" s="2"/>
      <c r="AL10" s="69">
        <f>データ!V6</f>
        <v>20938</v>
      </c>
      <c r="AM10" s="69"/>
      <c r="AN10" s="69"/>
      <c r="AO10" s="69"/>
      <c r="AP10" s="69"/>
      <c r="AQ10" s="69"/>
      <c r="AR10" s="69"/>
      <c r="AS10" s="69"/>
      <c r="AT10" s="68">
        <f>データ!W6</f>
        <v>5.7</v>
      </c>
      <c r="AU10" s="68"/>
      <c r="AV10" s="68"/>
      <c r="AW10" s="68"/>
      <c r="AX10" s="68"/>
      <c r="AY10" s="68"/>
      <c r="AZ10" s="68"/>
      <c r="BA10" s="68"/>
      <c r="BB10" s="68">
        <f>データ!X6</f>
        <v>3673.33</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【1,218.70】</v>
      </c>
      <c r="I86" s="26" t="str">
        <f>データ!CA6</f>
        <v>【74.17】</v>
      </c>
      <c r="J86" s="26" t="str">
        <f>データ!CL6</f>
        <v>【218.56】</v>
      </c>
      <c r="K86" s="26" t="str">
        <f>データ!CW6</f>
        <v>【42.86】</v>
      </c>
      <c r="L86" s="26" t="str">
        <f>データ!DH6</f>
        <v>【84.20】</v>
      </c>
      <c r="M86" s="26" t="s">
        <v>43</v>
      </c>
      <c r="N86" s="26" t="s">
        <v>43</v>
      </c>
      <c r="O86" s="26" t="str">
        <f>データ!EO6</f>
        <v>【0.28】</v>
      </c>
    </row>
  </sheetData>
  <sheetProtection algorithmName="SHA-512" hashValue="dw+0hgPK9PPNM4kZYViB+0wpjpfkErGJa/6UUdmfmlJuCJue9DHTHxnQRWGn+KalLUpZgMV4aq3nOnsfJ9Ln1w==" saltValue="wSomzm9aRWLEQEKtCEKuU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5"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5" s="36" customFormat="1" x14ac:dyDescent="0.15">
      <c r="A6" s="28" t="s">
        <v>95</v>
      </c>
      <c r="B6" s="33">
        <f>B7</f>
        <v>2019</v>
      </c>
      <c r="C6" s="33">
        <f t="shared" ref="C6:X6" si="3">C7</f>
        <v>212059</v>
      </c>
      <c r="D6" s="33">
        <f t="shared" si="3"/>
        <v>47</v>
      </c>
      <c r="E6" s="33">
        <f t="shared" si="3"/>
        <v>17</v>
      </c>
      <c r="F6" s="33">
        <f t="shared" si="3"/>
        <v>4</v>
      </c>
      <c r="G6" s="33">
        <f t="shared" si="3"/>
        <v>0</v>
      </c>
      <c r="H6" s="33" t="str">
        <f t="shared" si="3"/>
        <v>岐阜県　関市</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23.88</v>
      </c>
      <c r="Q6" s="34">
        <f t="shared" si="3"/>
        <v>77.81</v>
      </c>
      <c r="R6" s="34">
        <f t="shared" si="3"/>
        <v>2365</v>
      </c>
      <c r="S6" s="34">
        <f t="shared" si="3"/>
        <v>88272</v>
      </c>
      <c r="T6" s="34">
        <f t="shared" si="3"/>
        <v>472.33</v>
      </c>
      <c r="U6" s="34">
        <f t="shared" si="3"/>
        <v>186.89</v>
      </c>
      <c r="V6" s="34">
        <f t="shared" si="3"/>
        <v>20938</v>
      </c>
      <c r="W6" s="34">
        <f t="shared" si="3"/>
        <v>5.7</v>
      </c>
      <c r="X6" s="34">
        <f t="shared" si="3"/>
        <v>3673.33</v>
      </c>
      <c r="Y6" s="35">
        <f>IF(Y7="",NA(),Y7)</f>
        <v>96.18</v>
      </c>
      <c r="Z6" s="35">
        <f t="shared" ref="Z6:AH6" si="4">IF(Z7="",NA(),Z7)</f>
        <v>95.38</v>
      </c>
      <c r="AA6" s="35">
        <f t="shared" si="4"/>
        <v>95.96</v>
      </c>
      <c r="AB6" s="35">
        <f t="shared" si="4"/>
        <v>92.61</v>
      </c>
      <c r="AC6" s="35">
        <f t="shared" si="4"/>
        <v>94.49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179.51</v>
      </c>
      <c r="BG6" s="35">
        <f t="shared" ref="BG6:BO6" si="7">IF(BG7="",NA(),BG7)</f>
        <v>186.61</v>
      </c>
      <c r="BH6" s="35">
        <f t="shared" si="7"/>
        <v>259.36</v>
      </c>
      <c r="BI6" s="35">
        <f t="shared" si="7"/>
        <v>253.38</v>
      </c>
      <c r="BJ6" s="35">
        <f t="shared" si="7"/>
        <v>266.16000000000003</v>
      </c>
      <c r="BK6" s="35">
        <f t="shared" si="7"/>
        <v>1434.89</v>
      </c>
      <c r="BL6" s="35">
        <f t="shared" si="7"/>
        <v>1298.9100000000001</v>
      </c>
      <c r="BM6" s="35">
        <f t="shared" si="7"/>
        <v>1243.71</v>
      </c>
      <c r="BN6" s="35">
        <f t="shared" si="7"/>
        <v>1194.1500000000001</v>
      </c>
      <c r="BO6" s="35">
        <f t="shared" si="7"/>
        <v>1206.79</v>
      </c>
      <c r="BP6" s="34" t="str">
        <f>IF(BP7="","",IF(BP7="-","【-】","【"&amp;SUBSTITUTE(TEXT(BP7,"#,##0.00"),"-","△")&amp;"】"))</f>
        <v>【1,218.70】</v>
      </c>
      <c r="BQ6" s="35">
        <f>IF(BQ7="",NA(),BQ7)</f>
        <v>87.47</v>
      </c>
      <c r="BR6" s="35">
        <f t="shared" ref="BR6:BZ6" si="8">IF(BR7="",NA(),BR7)</f>
        <v>87.87</v>
      </c>
      <c r="BS6" s="35">
        <f t="shared" si="8"/>
        <v>79.12</v>
      </c>
      <c r="BT6" s="35">
        <f t="shared" si="8"/>
        <v>64.44</v>
      </c>
      <c r="BU6" s="35">
        <f t="shared" si="8"/>
        <v>71.61</v>
      </c>
      <c r="BV6" s="35">
        <f t="shared" si="8"/>
        <v>66.22</v>
      </c>
      <c r="BW6" s="35">
        <f t="shared" si="8"/>
        <v>69.87</v>
      </c>
      <c r="BX6" s="35">
        <f t="shared" si="8"/>
        <v>74.3</v>
      </c>
      <c r="BY6" s="35">
        <f t="shared" si="8"/>
        <v>72.260000000000005</v>
      </c>
      <c r="BZ6" s="35">
        <f t="shared" si="8"/>
        <v>71.84</v>
      </c>
      <c r="CA6" s="34" t="str">
        <f>IF(CA7="","",IF(CA7="-","【-】","【"&amp;SUBSTITUTE(TEXT(CA7,"#,##0.00"),"-","△")&amp;"】"))</f>
        <v>【74.17】</v>
      </c>
      <c r="CB6" s="35">
        <f>IF(CB7="",NA(),CB7)</f>
        <v>141.97999999999999</v>
      </c>
      <c r="CC6" s="35">
        <f t="shared" ref="CC6:CK6" si="9">IF(CC7="",NA(),CC7)</f>
        <v>142.02000000000001</v>
      </c>
      <c r="CD6" s="35">
        <f t="shared" si="9"/>
        <v>158.29</v>
      </c>
      <c r="CE6" s="35">
        <f t="shared" si="9"/>
        <v>194.27</v>
      </c>
      <c r="CF6" s="35">
        <f t="shared" si="9"/>
        <v>165.95</v>
      </c>
      <c r="CG6" s="35">
        <f t="shared" si="9"/>
        <v>246.72</v>
      </c>
      <c r="CH6" s="35">
        <f t="shared" si="9"/>
        <v>234.96</v>
      </c>
      <c r="CI6" s="35">
        <f t="shared" si="9"/>
        <v>221.81</v>
      </c>
      <c r="CJ6" s="35">
        <f t="shared" si="9"/>
        <v>230.02</v>
      </c>
      <c r="CK6" s="35">
        <f t="shared" si="9"/>
        <v>228.47</v>
      </c>
      <c r="CL6" s="34" t="str">
        <f>IF(CL7="","",IF(CL7="-","【-】","【"&amp;SUBSTITUTE(TEXT(CL7,"#,##0.00"),"-","△")&amp;"】"))</f>
        <v>【218.56】</v>
      </c>
      <c r="CM6" s="35">
        <f>IF(CM7="",NA(),CM7)</f>
        <v>59.77</v>
      </c>
      <c r="CN6" s="35">
        <f t="shared" ref="CN6:CV6" si="10">IF(CN7="",NA(),CN7)</f>
        <v>61.83</v>
      </c>
      <c r="CO6" s="35">
        <f t="shared" si="10"/>
        <v>62.2</v>
      </c>
      <c r="CP6" s="35">
        <f t="shared" si="10"/>
        <v>61.3</v>
      </c>
      <c r="CQ6" s="35">
        <f t="shared" si="10"/>
        <v>67.87</v>
      </c>
      <c r="CR6" s="35">
        <f t="shared" si="10"/>
        <v>41.35</v>
      </c>
      <c r="CS6" s="35">
        <f t="shared" si="10"/>
        <v>42.9</v>
      </c>
      <c r="CT6" s="35">
        <f t="shared" si="10"/>
        <v>43.36</v>
      </c>
      <c r="CU6" s="35">
        <f t="shared" si="10"/>
        <v>42.56</v>
      </c>
      <c r="CV6" s="35">
        <f t="shared" si="10"/>
        <v>42.47</v>
      </c>
      <c r="CW6" s="34" t="str">
        <f>IF(CW7="","",IF(CW7="-","【-】","【"&amp;SUBSTITUTE(TEXT(CW7,"#,##0.00"),"-","△")&amp;"】"))</f>
        <v>【42.86】</v>
      </c>
      <c r="CX6" s="35">
        <f>IF(CX7="",NA(),CX7)</f>
        <v>92.67</v>
      </c>
      <c r="CY6" s="35">
        <f t="shared" ref="CY6:DG6" si="11">IF(CY7="",NA(),CY7)</f>
        <v>92.73</v>
      </c>
      <c r="CZ6" s="35">
        <f t="shared" si="11"/>
        <v>94.22</v>
      </c>
      <c r="DA6" s="35">
        <f t="shared" si="11"/>
        <v>94.21</v>
      </c>
      <c r="DB6" s="35">
        <f t="shared" si="11"/>
        <v>94.39</v>
      </c>
      <c r="DC6" s="35">
        <f t="shared" si="11"/>
        <v>82.9</v>
      </c>
      <c r="DD6" s="35">
        <f t="shared" si="11"/>
        <v>83.5</v>
      </c>
      <c r="DE6" s="35">
        <f t="shared" si="11"/>
        <v>83.06</v>
      </c>
      <c r="DF6" s="35">
        <f t="shared" si="11"/>
        <v>83.32</v>
      </c>
      <c r="DG6" s="35">
        <f t="shared" si="11"/>
        <v>83.75</v>
      </c>
      <c r="DH6" s="34" t="str">
        <f>IF(DH7="","",IF(DH7="-","【-】","【"&amp;SUBSTITUTE(TEXT(DH7,"#,##0.00"),"-","△")&amp;"】"))</f>
        <v>【84.20】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7.0000000000000007E-2</v>
      </c>
      <c r="EK6" s="35">
        <f t="shared" si="14"/>
        <v>0.09</v>
      </c>
      <c r="EL6" s="35">
        <f t="shared" si="14"/>
        <v>0.09</v>
      </c>
      <c r="EM6" s="35">
        <f t="shared" si="14"/>
        <v>0.13</v>
      </c>
      <c r="EN6" s="35">
        <f t="shared" si="14"/>
        <v>0.36</v>
      </c>
      <c r="EO6" s="34" t="str">
        <f>IF(EO7="","",IF(EO7="-","【-】","【"&amp;SUBSTITUTE(TEXT(EO7,"#,##0.00"),"-","△")&amp;"】"))</f>
        <v>【0.28】</v>
      </c>
    </row>
    <row r="7" spans="1:145" s="36" customFormat="1" x14ac:dyDescent="0.15">
      <c r="A7" s="28"/>
      <c r="B7" s="37">
        <v>2019</v>
      </c>
      <c r="C7" s="37">
        <v>212059</v>
      </c>
      <c r="D7" s="37">
        <v>47</v>
      </c>
      <c r="E7" s="37">
        <v>17</v>
      </c>
      <c r="F7" s="37">
        <v>4</v>
      </c>
      <c r="G7" s="37">
        <v>0</v>
      </c>
      <c r="H7" s="37" t="s">
        <v>96</v>
      </c>
      <c r="I7" s="37" t="s">
        <v>97</v>
      </c>
      <c r="J7" s="37" t="s">
        <v>98</v>
      </c>
      <c r="K7" s="37" t="s">
        <v>99</v>
      </c>
      <c r="L7" s="37" t="s">
        <v>100</v>
      </c>
      <c r="M7" s="37" t="s">
        <v>101</v>
      </c>
      <c r="N7" s="38" t="s">
        <v>102</v>
      </c>
      <c r="O7" s="38" t="s">
        <v>103</v>
      </c>
      <c r="P7" s="38">
        <v>23.88</v>
      </c>
      <c r="Q7" s="38">
        <v>77.81</v>
      </c>
      <c r="R7" s="38">
        <v>2365</v>
      </c>
      <c r="S7" s="38">
        <v>88272</v>
      </c>
      <c r="T7" s="38">
        <v>472.33</v>
      </c>
      <c r="U7" s="38">
        <v>186.89</v>
      </c>
      <c r="V7" s="38">
        <v>20938</v>
      </c>
      <c r="W7" s="38">
        <v>5.7</v>
      </c>
      <c r="X7" s="38">
        <v>3673.33</v>
      </c>
      <c r="Y7" s="38">
        <v>96.18</v>
      </c>
      <c r="Z7" s="38">
        <v>95.38</v>
      </c>
      <c r="AA7" s="38">
        <v>95.96</v>
      </c>
      <c r="AB7" s="38">
        <v>92.61</v>
      </c>
      <c r="AC7" s="38">
        <v>94.49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179.51</v>
      </c>
      <c r="BG7" s="38">
        <v>186.61</v>
      </c>
      <c r="BH7" s="38">
        <v>259.36</v>
      </c>
      <c r="BI7" s="38">
        <v>253.38</v>
      </c>
      <c r="BJ7" s="38">
        <v>266.16000000000003</v>
      </c>
      <c r="BK7" s="38">
        <v>1434.89</v>
      </c>
      <c r="BL7" s="38">
        <v>1298.9100000000001</v>
      </c>
      <c r="BM7" s="38">
        <v>1243.71</v>
      </c>
      <c r="BN7" s="38">
        <v>1194.1500000000001</v>
      </c>
      <c r="BO7" s="38">
        <v>1206.79</v>
      </c>
      <c r="BP7" s="38">
        <v>1218.7</v>
      </c>
      <c r="BQ7" s="38">
        <v>87.47</v>
      </c>
      <c r="BR7" s="38">
        <v>87.87</v>
      </c>
      <c r="BS7" s="38">
        <v>79.12</v>
      </c>
      <c r="BT7" s="38">
        <v>64.44</v>
      </c>
      <c r="BU7" s="38">
        <v>71.61</v>
      </c>
      <c r="BV7" s="38">
        <v>66.22</v>
      </c>
      <c r="BW7" s="38">
        <v>69.87</v>
      </c>
      <c r="BX7" s="38">
        <v>74.3</v>
      </c>
      <c r="BY7" s="38">
        <v>72.260000000000005</v>
      </c>
      <c r="BZ7" s="38">
        <v>71.84</v>
      </c>
      <c r="CA7" s="38">
        <v>74.17</v>
      </c>
      <c r="CB7" s="38">
        <v>141.97999999999999</v>
      </c>
      <c r="CC7" s="38">
        <v>142.02000000000001</v>
      </c>
      <c r="CD7" s="38">
        <v>158.29</v>
      </c>
      <c r="CE7" s="38">
        <v>194.27</v>
      </c>
      <c r="CF7" s="38">
        <v>165.95</v>
      </c>
      <c r="CG7" s="38">
        <v>246.72</v>
      </c>
      <c r="CH7" s="38">
        <v>234.96</v>
      </c>
      <c r="CI7" s="38">
        <v>221.81</v>
      </c>
      <c r="CJ7" s="38">
        <v>230.02</v>
      </c>
      <c r="CK7" s="38">
        <v>228.47</v>
      </c>
      <c r="CL7" s="38">
        <v>218.56</v>
      </c>
      <c r="CM7" s="38">
        <v>59.77</v>
      </c>
      <c r="CN7" s="38">
        <v>61.83</v>
      </c>
      <c r="CO7" s="38">
        <v>62.2</v>
      </c>
      <c r="CP7" s="38">
        <v>61.3</v>
      </c>
      <c r="CQ7" s="38">
        <v>67.87</v>
      </c>
      <c r="CR7" s="38">
        <v>41.35</v>
      </c>
      <c r="CS7" s="38">
        <v>42.9</v>
      </c>
      <c r="CT7" s="38">
        <v>43.36</v>
      </c>
      <c r="CU7" s="38">
        <v>42.56</v>
      </c>
      <c r="CV7" s="38">
        <v>42.47</v>
      </c>
      <c r="CW7" s="38">
        <v>42.86</v>
      </c>
      <c r="CX7" s="38">
        <v>92.67</v>
      </c>
      <c r="CY7" s="38">
        <v>92.73</v>
      </c>
      <c r="CZ7" s="38">
        <v>94.22</v>
      </c>
      <c r="DA7" s="38">
        <v>94.21</v>
      </c>
      <c r="DB7" s="38">
        <v>94.39</v>
      </c>
      <c r="DC7" s="38">
        <v>82.9</v>
      </c>
      <c r="DD7" s="38">
        <v>83.5</v>
      </c>
      <c r="DE7" s="38">
        <v>83.06</v>
      </c>
      <c r="DF7" s="38">
        <v>83.32</v>
      </c>
      <c r="DG7" s="38">
        <v>83.75</v>
      </c>
      <c r="DH7" s="38">
        <v>84.2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7.0000000000000007E-2</v>
      </c>
      <c r="EK7" s="38">
        <v>0.09</v>
      </c>
      <c r="EL7" s="38">
        <v>0.09</v>
      </c>
      <c r="EM7" s="38">
        <v>0.13</v>
      </c>
      <c r="EN7" s="38">
        <v>0.36</v>
      </c>
      <c r="EO7" s="38">
        <v>0.28000000000000003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104</v>
      </c>
      <c r="C9" s="40" t="s">
        <v>105</v>
      </c>
      <c r="D9" s="40" t="s">
        <v>106</v>
      </c>
      <c r="E9" s="40" t="s">
        <v>107</v>
      </c>
      <c r="F9" s="40" t="s">
        <v>108</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109</v>
      </c>
    </row>
    <row r="12" spans="1:145" x14ac:dyDescent="0.15">
      <c r="B12">
        <v>1</v>
      </c>
      <c r="C12">
        <v>1</v>
      </c>
      <c r="D12">
        <v>1</v>
      </c>
      <c r="E12">
        <v>1</v>
      </c>
      <c r="F12">
        <v>1</v>
      </c>
      <c r="G12" t="s">
        <v>110</v>
      </c>
    </row>
    <row r="13" spans="1:145" x14ac:dyDescent="0.15">
      <c r="B13" t="s">
        <v>111</v>
      </c>
      <c r="C13" t="s">
        <v>112</v>
      </c>
      <c r="D13" t="s">
        <v>112</v>
      </c>
      <c r="E13" t="s">
        <v>111</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那須 哲郎</cp:lastModifiedBy>
  <cp:lastPrinted>2021-01-14T01:52:30Z</cp:lastPrinted>
  <dcterms:created xsi:type="dcterms:W3CDTF">2020-12-04T02:55:27Z</dcterms:created>
  <dcterms:modified xsi:type="dcterms:W3CDTF">2021-06-24T00:03:01Z</dcterms:modified>
  <cp:category/>
</cp:coreProperties>
</file>